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updateLinks="never" codeName="ThisWorkbook"/>
  <xr:revisionPtr revIDLastSave="0" documentId="13_ncr:1_{62A1ECEA-9CDE-4507-965B-BFFF9FBEE696}" xr6:coauthVersionLast="47" xr6:coauthVersionMax="47" xr10:uidLastSave="{00000000-0000-0000-0000-000000000000}"/>
  <bookViews>
    <workbookView xWindow="-108" yWindow="-108" windowWidth="23256" windowHeight="12456" xr2:uid="{00000000-000D-0000-FFFF-FFFF00000000}"/>
  </bookViews>
  <sheets>
    <sheet name="はじめに" sheetId="24" r:id="rId1"/>
    <sheet name="選択データがん種" sheetId="15" state="hidden" r:id="rId2"/>
    <sheet name="基本情報" sheetId="4" r:id="rId3"/>
    <sheet name="がん種情報" sheetId="10" r:id="rId4"/>
    <sheet name="印刷用" sheetId="26" state="hidden" r:id="rId5"/>
    <sheet name="6.薬物療法" sheetId="21" state="hidden" r:id="rId6"/>
    <sheet name="選択データ" sheetId="6" state="hidden" r:id="rId7"/>
    <sheet name="がん種区分がん種リスト" sheetId="23" r:id="rId8"/>
    <sheet name="診断名リスト" sheetId="27" r:id="rId9"/>
    <sheet name="有害事象名一覧" sheetId="20" state="hidden" r:id="rId10"/>
  </sheets>
  <externalReferences>
    <externalReference r:id="rId11"/>
    <externalReference r:id="rId12"/>
    <externalReference r:id="rId13"/>
  </externalReferences>
  <definedNames>
    <definedName name="_xlnm._FilterDatabase" localSheetId="7" hidden="1">がん種区分がん種リスト!$A$2:$H$990</definedName>
    <definedName name="Bリンパ芽球性白血病･リンパ腫">選択データがん種!$AF$135:$AF$136</definedName>
    <definedName name="CTCAEjpn">#REF!</definedName>
    <definedName name="CTCAEmaster">#REF!</definedName>
    <definedName name="FMIがん種区分" localSheetId="5">[1]選択データ!$B$12:$N$12</definedName>
    <definedName name="FMIがん種区分" localSheetId="0">[1]選択データ!$B$12:$N$12</definedName>
    <definedName name="FMIがん種区分" localSheetId="4">[1]選択データ!$B$12:$N$12</definedName>
    <definedName name="FMIがん種区分" localSheetId="8">[2]選択データ!$B$12:$N$12</definedName>
    <definedName name="FMIがん種区分" localSheetId="9">[3]選択データ!$B$12:$N$12</definedName>
    <definedName name="FMIがん種区分">選択データ!$B$12:$N$12</definedName>
    <definedName name="_xlnm.Print_Area" localSheetId="5">'6.薬物療法'!$A$2:$AF$49</definedName>
    <definedName name="_xlnm.Print_Area" localSheetId="3">がん種情報!$A$1:$G$59</definedName>
    <definedName name="_xlnm.Print_Area" localSheetId="4">印刷用!$A$1:$O$88</definedName>
    <definedName name="_xlnm.Print_Area" localSheetId="2">基本情報!$B$1:$F$56</definedName>
    <definedName name="T細胞およびNK･T細胞性リンパ腫">選択データがん種!$C$259:$C$260</definedName>
    <definedName name="T細胞リンパ芽球性白血病･リンパ腫">選択データがん種!$AF$147:$AF$148</definedName>
    <definedName name="がん種">#REF!</definedName>
    <definedName name="がん種階層">#REF!</definedName>
    <definedName name="がん種区分">#REF!</definedName>
    <definedName name="グリア神経細胞性腫瘍・神経細胞腫瘍">選択データがん種!$C$172:$C$185</definedName>
    <definedName name="その他" localSheetId="2">選択データがん種!$AI$4:$AI$11</definedName>
    <definedName name="その他_FMI">選択データ!$N$13</definedName>
    <definedName name="その他の神経上皮腫瘍">選択データがん種!$C$127:$C$137</definedName>
    <definedName name="その他の中枢神経系低悪性度B細胞性リンパ腫">選択データがん種!$C$257:$C$258</definedName>
    <definedName name="その他中枢神経系胎児性腫瘍">選択データがん種!$C$139:$C$144</definedName>
    <definedName name="その他脳腫瘍">選択データがん種!$B$119:$B$126</definedName>
    <definedName name="ダウン症候群関連骨髄増殖症">選択データがん種!$AG$204:$AG$205</definedName>
    <definedName name="トルコ鞍部腫瘍">選択データがん種!$C$74:$C$78</definedName>
    <definedName name="びまん性神経膠腫">選択データがん種!$C$159:$C$161</definedName>
    <definedName name="びまん性髄膜メラニン細胞性腫瘍">選択データがん種!$C$194</definedName>
    <definedName name="びまん性髄膜メラニン細胞性腫瘍_メラニン細胞増殖症及び黒色腫症">選択データがん種!$C$235:$C$236</definedName>
    <definedName name="びまん性大細胞型B細胞リンパ腫_非特異型">選択データがん種!$AF$228:$AF$229</definedName>
    <definedName name="ファーター膨大部･ファーター乳頭部">選択データがん種!$N$4</definedName>
    <definedName name="ブレンナー腫瘍">選択データがん種!$V$135:$V$137</definedName>
    <definedName name="ホジキンリンパ腫">選択データがん種!$AF$137:$AF$138</definedName>
    <definedName name="マントル細胞リンパ腫">選択データがん種!$AF$233</definedName>
    <definedName name="メラニン細胞性腫瘍">選択データがん種!$C$64:$C$65</definedName>
    <definedName name="リンパ球系">選択データがん種!$AF$4:$AF$6</definedName>
    <definedName name="リンパ形質細胞性リンパ腫">選択データがん種!$AF$232</definedName>
    <definedName name="リンパ腫">選択データがん種!$AF$45:$AF$49</definedName>
    <definedName name="リンパ腫様肉芽腫症">選択データがん種!$C$252:$C$254</definedName>
    <definedName name="悪性黒色腫">選択データがん種!$AC$45:$AC$51</definedName>
    <definedName name="意義不明の単クローン性ガンマグロブリン血症">選択データがん種!$AF$237:$AF$239</definedName>
    <definedName name="移植後リンパ増殖性疾患">選択データがん種!$AF$141:$AF$146</definedName>
    <definedName name="胃腺癌">選択データがん種!$L$135:$L$139</definedName>
    <definedName name="胃腸障害" localSheetId="0">[1]!テーブル7[胃腸障害]</definedName>
    <definedName name="胃腸障害" localSheetId="4">[1]!テーブル7[胃腸障害]</definedName>
    <definedName name="胃腸障害" localSheetId="9">有害事象名一覧!$I$7:$I$128</definedName>
    <definedName name="胃腸障害">#REF!</definedName>
    <definedName name="胃低分化腺癌">選択データがん種!$L$140:$L$141</definedName>
    <definedName name="胃未分化腺癌">選択データがん種!$L$140:$L$141</definedName>
    <definedName name="遺伝子変異を伴う急性骨髄性白血病">選択データがん種!$AG$183:$AG$194</definedName>
    <definedName name="遺伝性変異を伴う急性骨髄性白血病">選択データがん種!$AG$183:$AG$194</definedName>
    <definedName name="一般・全身障害および投与部位の状態" localSheetId="0">[1]!テーブル8[一般・全身障害および投与部位の状態]</definedName>
    <definedName name="一般・全身障害および投与部位の状態" localSheetId="4">[1]!テーブル8[一般・全身障害および投与部位の状態]</definedName>
    <definedName name="一般・全身障害および投与部位の状態" localSheetId="9">有害事象名一覧!$J$7:$J$31</definedName>
    <definedName name="一般・全身障害および投与部位の状態">#REF!</definedName>
    <definedName name="陰茎">選択データがん種!$AB$4</definedName>
    <definedName name="陰茎扁平上皮癌">選択データがん種!$AB$45:$AB$47</definedName>
    <definedName name="横紋筋肉腫">選択データがん種!$C$263:$C$266</definedName>
    <definedName name="下垂体細胞腫･トルコ鞍部顆粒細胞腫･下垂体紡錘形細胞オンコサイトーマ">選択データがん種!$C$201:$C$203</definedName>
    <definedName name="化生癌">選択データがん種!$K$59:$K$60</definedName>
    <definedName name="過剰芽球を伴う骨髄異形成症候群">選択データがん種!$AG$213:$AG$214</definedName>
    <definedName name="外陰部・膣">選択データがん種!$Y$4:$Y$9</definedName>
    <definedName name="外陰部胚細胞腫瘍">選択データがん種!$Y$45:$Y$51</definedName>
    <definedName name="外科および内科処置" localSheetId="0">[1]!テーブル27[外科および内科処置]</definedName>
    <definedName name="外科および内科処置" localSheetId="4">[1]!テーブル27[外科および内科処置]</definedName>
    <definedName name="外科および内科処置">#REF!</definedName>
    <definedName name="感染症および寄生虫症" localSheetId="0">[1]!テーブル11[感染症および寄生虫症]</definedName>
    <definedName name="感染症および寄生虫症" localSheetId="4">[1]!テーブル11[感染症および寄生虫症]</definedName>
    <definedName name="感染症および寄生虫症" localSheetId="9">有害事象名一覧!$M$7:$M$94</definedName>
    <definedName name="感染症および寄生虫症">#REF!</definedName>
    <definedName name="環状鉄芽球を伴う骨髄異形成症候群">選択データがん種!$AG$215:$AG$216</definedName>
    <definedName name="肝臓">選択データがん種!$P$4:$P$12</definedName>
    <definedName name="肝胆道系障害" localSheetId="0">[1]!テーブル9[肝胆道系障害]</definedName>
    <definedName name="肝胆道系障害" localSheetId="4">[1]!テーブル9[肝胆道系障害]</definedName>
    <definedName name="肝胆道系障害" localSheetId="9">有害事象名一覧!$K$7:$K$24</definedName>
    <definedName name="肝胆道系障害">#REF!</definedName>
    <definedName name="肝胆膵脾・尿路系">選択データ!$G$382:$G$393</definedName>
    <definedName name="間葉系_非髄膜性中枢神経腫瘍">選択データがん種!$C$66:$C$68</definedName>
    <definedName name="眼">選択データがん種!$F$4:$F$6</definedName>
    <definedName name="眼障害" localSheetId="0">[1]!テーブル6[[#All],[眼障害]]</definedName>
    <definedName name="眼障害" localSheetId="4">[1]!テーブル6[[#All],[眼障害]]</definedName>
    <definedName name="眼障害" localSheetId="9">有害事象名一覧!$H$7:$H$32</definedName>
    <definedName name="眼障害">#REF!</definedName>
    <definedName name="眼内色素細胞性腫瘍">選択データがん種!$F$47:$F$48</definedName>
    <definedName name="奇胎妊娠">選択データがん種!$W$135:$W$137</definedName>
    <definedName name="希少がん">選択データ!$M$13:$M$23</definedName>
    <definedName name="急性骨髄性白血病">選択データがん種!$AG$140:$AG$145</definedName>
    <definedName name="急性骨髄性白血病_非特異型">選択データがん種!$AG$195:$AG$203</definedName>
    <definedName name="胸腺">選択データがん種!$J$4:$J$5</definedName>
    <definedName name="胸腺上皮性腫瘍">選択データがん種!$J$45:$J$46</definedName>
    <definedName name="胸膜">選択データがん種!$I$4</definedName>
    <definedName name="胸膜中皮腫">選択データがん種!$I$45:$I$47</definedName>
    <definedName name="筋骨格系および結合組織障害" localSheetId="0">[1]!テーブル15[筋骨格系および結合組織障害]</definedName>
    <definedName name="筋骨格系および結合組織障害" localSheetId="4">[1]!テーブル15[筋骨格系および結合組織障害]</definedName>
    <definedName name="筋骨格系および結合組織障害">#REF!</definedName>
    <definedName name="結腸直腸腺癌">選択データがん種!$M$49:$M$53</definedName>
    <definedName name="血液およびリンパ系障害" localSheetId="0">[1]!テーブル1[血液およびリンパ系障害]</definedName>
    <definedName name="血液およびリンパ系障害" localSheetId="4">[1]!テーブル1[血液およびリンパ系障害]</definedName>
    <definedName name="血液およびリンパ系障害" localSheetId="9">有害事象名一覧!$C$7:$C$18</definedName>
    <definedName name="血液およびリンパ系障害">#REF!</definedName>
    <definedName name="血管腫及び血管奇形">選択データがん種!$C$267:$C$269</definedName>
    <definedName name="血管障害" localSheetId="0">[1]!テーブル28[血管障害]</definedName>
    <definedName name="血管障害" localSheetId="4">[1]!テーブル28[血管障害]</definedName>
    <definedName name="血管障害">#REF!</definedName>
    <definedName name="血管性中枢神経腫瘍">選択データがん種!$C$245:$C$246</definedName>
    <definedName name="原発性骨髄線維症">選択データがん種!$AG$223:$AG$224</definedName>
    <definedName name="原発性中枢神経系メラニン細胞性腫瘍">選択データがん種!$B$142:$B$143</definedName>
    <definedName name="原発性皮膚CD30陽性T細胞リンパ増殖異常症">選択データがん種!$AF$247:$AF$248</definedName>
    <definedName name="原発不明がん">選択データ!$L$13:$L$22</definedName>
    <definedName name="原発不明癌">選択データがん種!$AI$45:$AI$53</definedName>
    <definedName name="古典的ホジキンリンパ腫">選択データがん種!$AF$159:$AF$162</definedName>
    <definedName name="呼吸器・胸郭および縦隔障害" localSheetId="0">[1]!テーブル24[[#All],[呼吸器・胸郭および縦隔障害]]</definedName>
    <definedName name="呼吸器・胸郭および縦隔障害" localSheetId="4">[1]!テーブル24[[#All],[呼吸器・胸郭および縦隔障害]]</definedName>
    <definedName name="呼吸器・胸郭および縦隔障害">有害事象名一覧!$X$7:$X$68</definedName>
    <definedName name="呼吸器・循環器系">選択データ!$C$382:$C$394</definedName>
    <definedName name="孤立性髄膜メラニン細胞性腫瘍">選択データがん種!$C$193</definedName>
    <definedName name="孤立性髄膜メラニン細胞性腫瘍_メラニン細胞増殖症及び黒色腫症">選択データがん種!$C$233:$C$234</definedName>
    <definedName name="孤立性星細胞系神経膠腫">選択データがん種!$C$153:$C$158</definedName>
    <definedName name="好酸球増加とPDGFRA･PDGFRBまたはFGFR1遺伝子再構成もしくはPCM1ﾉJAK2を伴う骨髄性･リンパ性腫瘍">選択データがん種!$AG$171:$AG$174</definedName>
    <definedName name="甲状腺">選択データがん種!$G$4:$G$10</definedName>
    <definedName name="甲状腺・内分泌腺腫瘍">選択データ!$K$13:$K$20</definedName>
    <definedName name="甲状腺高分化腫瘍">選択データがん種!$G$45:$G$46</definedName>
    <definedName name="骨">選択データがん種!$AE$4:$AE$10</definedName>
    <definedName name="骨格筋性中枢神経腫瘍">選択データがん種!$C$240</definedName>
    <definedName name="骨髄">選択データがん種!$AG$4:$AG$6</definedName>
    <definedName name="骨髄異形成･骨髄増殖性腫瘍">選択データがん種!$AG$166:$AG$170</definedName>
    <definedName name="骨髄異形成症候群">選択データがん種!$AG$159:$AG$165</definedName>
    <definedName name="骨髄性腫瘍">選択データがん種!$AG$45:$AG$54</definedName>
    <definedName name="骨髄増殖性腫瘍">選択データがん種!$AG$175:$AG$181</definedName>
    <definedName name="骨肉腫">選択データがん種!$AE$51:$AE$60</definedName>
    <definedName name="混合型化生癌">選択データがん種!$K$141:$K$143</definedName>
    <definedName name="子宮">選択データがん種!$W$4:$W$7</definedName>
    <definedName name="子宮頚部">選択データがん種!$X$4:$X$16</definedName>
    <definedName name="子宮内膜間質肉腫">選択データがん種!$W$138:$W$139</definedName>
    <definedName name="子宮内膜癌">選択データがん種!$W$45:$W$56</definedName>
    <definedName name="子宮肉腫･間葉系">選択データがん種!$W$61:$W$66</definedName>
    <definedName name="子宮平滑筋腫瘍">選択データがん種!$W$140:$W$144</definedName>
    <definedName name="子宮頸部腺癌">選択データがん種!$X$45:$X$51</definedName>
    <definedName name="子宮頸部粘液癌">選択データがん種!$X$135:$X$137</definedName>
    <definedName name="脂肪肉腫">選択データがん種!$AD$49:$AD$52</definedName>
    <definedName name="歯原性癌種">選択データがん種!$E$135</definedName>
    <definedName name="歯原性癌腫">選択データがん種!$E$135</definedName>
    <definedName name="治療関連骨髄性腫瘍">選択データがん種!$AG$206:$AG$207</definedName>
    <definedName name="耳および迷路障害" localSheetId="0">[1]!テーブル4[耳および迷路障害]</definedName>
    <definedName name="耳および迷路障害" localSheetId="4">[1]!テーブル4[耳および迷路障害]</definedName>
    <definedName name="耳および迷路障害" localSheetId="9">有害事象名一覧!$F$7:$F$14</definedName>
    <definedName name="耳および迷路障害">#REF!</definedName>
    <definedName name="社会環境" localSheetId="0">[1]!テーブル26[社会環境]</definedName>
    <definedName name="社会環境" localSheetId="4">[1]!テーブル26[社会環境]</definedName>
    <definedName name="社会環境">#REF!</definedName>
    <definedName name="樹状細胞肉腫">選択データがん種!$AD$46</definedName>
    <definedName name="十二指腸乳頭部癌">選択データがん種!$N$45:$N$47</definedName>
    <definedName name="傷害・中毒および処置合併症" localSheetId="0">[1]!テーブル12[傷害・中毒および処置合併症]</definedName>
    <definedName name="傷害・中毒および処置合併症" localSheetId="4">[1]!テーブル12[傷害・中毒および処置合併症]</definedName>
    <definedName name="傷害・中毒および処置合併症" localSheetId="9">有害事象名一覧!$N$7:$N$85</definedName>
    <definedName name="傷害・中毒および処置合併症">#REF!</definedName>
    <definedName name="小児高悪性度びまん性神経膠腫">選択データがん種!$C$215:$C$218</definedName>
    <definedName name="小児高悪性度びまん性半球神経膠腫">選択データがん種!$C$215:$C$218</definedName>
    <definedName name="小児低悪性度びまん性神経膠腫">選択データがん種!$C$219:$C$222</definedName>
    <definedName name="小腸癌">選択データがん種!$M$58</definedName>
    <definedName name="松果体部腫瘍">選択データがん種!$C$69:$C$73</definedName>
    <definedName name="消化管神経内分泌腫瘍">選択データがん種!$M$54:$M$57</definedName>
    <definedName name="消化管神経内分泌腫瘍_食道･胃">選択データがん種!$L$52:$L$54</definedName>
    <definedName name="消化器がん">選択データ!$C$13:$C$63</definedName>
    <definedName name="消化器癌" localSheetId="8">#REF!</definedName>
    <definedName name="消化器癌">#REF!</definedName>
    <definedName name="上衣系腫瘍">選択データがん種!$C$162:$C$171</definedName>
    <definedName name="上皮型化生癌">選択データがん種!$K$138:$K$140</definedName>
    <definedName name="上皮性卵巣癌">選択データがん種!$V$48:$V$63</definedName>
    <definedName name="上部・下部消化管">選択データ!$E$382:$E$394</definedName>
    <definedName name="食道･胃">選択データがん種!$L$4:$L$9</definedName>
    <definedName name="食道胃腺癌">選択データがん種!$L$45:$L$51</definedName>
    <definedName name="心臓障害" localSheetId="0">[1]!テーブル2[心臓障害]</definedName>
    <definedName name="心臓障害" localSheetId="4">[1]!テーブル2[心臓障害]</definedName>
    <definedName name="心臓障害" localSheetId="9">有害事象名一覧!$D$7:$D$40</definedName>
    <definedName name="心臓障害">#REF!</definedName>
    <definedName name="浸潤性乳癌">選択データがん種!$K$49:$K$58</definedName>
    <definedName name="真性多血症">選択データがん種!$AG$222</definedName>
    <definedName name="神経系障害" localSheetId="0">[1]!テーブル19[[#All],[神経系障害]]</definedName>
    <definedName name="神経系障害" localSheetId="4">[1]!テーブル19[[#All],[神経系障害]]</definedName>
    <definedName name="神経系障害">#REF!</definedName>
    <definedName name="神経鞘腫">選択データがん種!$D$135:$D$136</definedName>
    <definedName name="神経鞘腫_NST">選択データがん種!$D$45:$D$47</definedName>
    <definedName name="神経鞘腫_SCHW">選択データがん種!$D$135:$D$136</definedName>
    <definedName name="神経線維腫">選択データがん種!$C$135:$C$136</definedName>
    <definedName name="神経膠腫・グリア神経細胞性腫瘍・神経細胞腫瘍">選択データがん種!$C$58:$C$61</definedName>
    <definedName name="腎および尿路障害" localSheetId="0">[1]!テーブル22[腎および尿路障害]</definedName>
    <definedName name="腎および尿路障害" localSheetId="4">[1]!テーブル22[腎および尿路障害]</definedName>
    <definedName name="腎および尿路障害">#REF!</definedName>
    <definedName name="腎細胞癌">選択データがん種!$T$45:$T$46</definedName>
    <definedName name="腎臓">選択データがん種!$T$4:$T$8</definedName>
    <definedName name="髄芽腫">選択データがん種!$C$137:$C$138</definedName>
    <definedName name="髄芽腫_組織型">選択データがん種!$C$204:$C$207</definedName>
    <definedName name="髄芽腫_分子型">選択データがん種!$C$208:$C$211</definedName>
    <definedName name="性索間質腫瘍">選択データがん種!$V$71:$V$75</definedName>
    <definedName name="成熟B細胞腫瘍">選択データがん種!$AF$163:$AF$201</definedName>
    <definedName name="成熟T細胞およびNK細胞腫瘍">選択データがん種!$AF$202:$AF$226</definedName>
    <definedName name="成人びまん性神経膠腫">選択データがん種!$C$212:$C$214</definedName>
    <definedName name="星細胞腫_IDH変異">選択データがん種!$C$247:$C$249</definedName>
    <definedName name="生殖器系">選択データ!$H$382:$H$396</definedName>
    <definedName name="生殖系および乳房障害" localSheetId="0">[1]!テーブル23[生殖系および乳房障害]</definedName>
    <definedName name="生殖系および乳房障害" localSheetId="4">[1]!テーブル23[生殖系および乳房障害]</definedName>
    <definedName name="生殖系および乳房障害">#REF!</definedName>
    <definedName name="精神障害" localSheetId="0">[1]!テーブル21[精神障害]</definedName>
    <definedName name="精神障害" localSheetId="4">[1]!テーブル21[精神障害]</definedName>
    <definedName name="精神障害">#REF!</definedName>
    <definedName name="精巣">選択データがん種!$AA$4:$AA$8</definedName>
    <definedName name="脊索腫">選択データがん種!$AE$49:$AE$50</definedName>
    <definedName name="脊索由来の腫瘍">選択データがん種!$C$196</definedName>
    <definedName name="先天性・家族性および遺伝性障害" localSheetId="0">[1]!テーブル3[先天性・家族性および遺伝性障害]</definedName>
    <definedName name="先天性・家族性および遺伝性障害" localSheetId="4">[1]!テーブル3[先天性・家族性および遺伝性障害]</definedName>
    <definedName name="先天性・家族性および遺伝性障害" localSheetId="9">有害事象名一覧!$E$7</definedName>
    <definedName name="先天性・家族性および遺伝性障害">#REF!</definedName>
    <definedName name="線維芽腫性及び筋線維芽腫性腫瘍">選択データがん種!$C$239</definedName>
    <definedName name="線維形成性乳児星細胞腫および神経節膠腫">選択データがん種!$C$223:$C$224</definedName>
    <definedName name="線維上皮性腫瘍">選択データがん種!$K$46:$K$47</definedName>
    <definedName name="線維肉腫">選択データがん種!$AD$48</definedName>
    <definedName name="前立腺">選択データがん種!$Z$4:$Z$8</definedName>
    <definedName name="前立腺がん・男性生殖器腫瘍">選択データ!$H$13:$H$24</definedName>
    <definedName name="前立腺癌・男性生殖器腫瘍" localSheetId="8">#REF!</definedName>
    <definedName name="前立腺癌・男性生殖器腫瘍">#REF!</definedName>
    <definedName name="全身性肥満細胞症">選択データがん種!$AG$208:$AG$212</definedName>
    <definedName name="組織球および樹状細胞腫瘍">選択データがん種!$AG$146:$AG$155</definedName>
    <definedName name="唾液腺癌">選択データがん種!$E$59:$E$71</definedName>
    <definedName name="唾液腺型肺癌">選択データがん種!$H$140:$H$141</definedName>
    <definedName name="胎児性腫瘍">選択データがん種!$C$55:$C$56</definedName>
    <definedName name="代謝および栄養障害" localSheetId="5">有害事象名一覧!$P$7:$P$32</definedName>
    <definedName name="代謝および栄養障害" localSheetId="9">有害事象名一覧!$P$7:$P$32</definedName>
    <definedName name="代謝および栄養障害">[1]!テーブル14[代謝および栄養障害]</definedName>
    <definedName name="単クローン性免疫グロブリン沈着症">選択データがん種!$AF$240:$AF$241</definedName>
    <definedName name="淡明細胞型腎細胞癌">選択データがん種!$T$135</definedName>
    <definedName name="胆管癌">選択データがん種!$Q$135:$Q$137</definedName>
    <definedName name="胆管内乳頭状腫瘍">選択データがん種!$Q$45</definedName>
    <definedName name="胆道">選択データがん種!$Q$4:$Q$5</definedName>
    <definedName name="胆嚢癌">選択データがん種!$Q$138:$Q$140</definedName>
    <definedName name="胆嚢内乳頭状腫瘍">選択データがん種!$Q$46</definedName>
    <definedName name="中枢神経系･脳">選択データがん種!$C$4:$C$14</definedName>
    <definedName name="中枢神経系におけるその他の希少なリンパ腫">選択データがん種!$C$229:$C$232</definedName>
    <definedName name="中枢神経系リンパ腫">選択データがん種!$C$225:$C$228</definedName>
    <definedName name="中枢神経原リンパ腫">選択データがん種!$C$191:$C$192</definedName>
    <definedName name="中枢神経原発造血リンパ組織腫瘍">選択データがん種!$C$62:$C$63</definedName>
    <definedName name="中枢神経原発胚細胞腫瘍">選択データがん種!$C$57</definedName>
    <definedName name="中枢神経原発胚細胞腫瘍_GCT">選択データがん種!$C$145:$C$152</definedName>
    <definedName name="中皮腫・骨・軟部組織腫瘍">選択データ!$F$13:$F$38</definedName>
    <definedName name="虫垂腺癌">選択データがん種!$M$45:$M$48</definedName>
    <definedName name="腸">選択データがん種!$M$4:$M$13</definedName>
    <definedName name="低分化胃癌">選択データがん種!$L$140:$L$141</definedName>
    <definedName name="頭蓋内胚細胞腫瘍">選択データがん種!$B$102:$B$109</definedName>
    <definedName name="頭頚部">選択データ!$B$382:$B$392</definedName>
    <definedName name="頭頚部癌">#REF!</definedName>
    <definedName name="頭頸部">選択データがん種!$E$4:$E$10</definedName>
    <definedName name="頭頸部がん">選択データ!$B$13:$B$39</definedName>
    <definedName name="頭頸部癌" localSheetId="8">#REF!</definedName>
    <definedName name="頭頸部癌">#REF!</definedName>
    <definedName name="頭頸部癌･その他">選択データがん種!$E$45:$E$51</definedName>
    <definedName name="頭頸部癌その他">選択データがん種!$E$45:$E$51</definedName>
    <definedName name="頭頸部扁平上皮癌">選択データがん種!$E$52:$E$57</definedName>
    <definedName name="動脈血栓塞栓症" localSheetId="5">[1]!テーブル28[血管障害]</definedName>
    <definedName name="動脈血栓塞栓症" localSheetId="0">[1]!テーブル28[血管障害]</definedName>
    <definedName name="動脈血栓塞栓症" localSheetId="4">[1]!テーブル28[血管障害]</definedName>
    <definedName name="動脈血栓塞栓症" localSheetId="8">#REF!</definedName>
    <definedName name="動脈血栓塞栓症">#REF!</definedName>
    <definedName name="特定の遺伝子異常を有するBリンパ芽球性白血病･リンパ腫">選択データがん種!$AF$150:$AF$158</definedName>
    <definedName name="内分泌障害" localSheetId="5">有害事象名一覧!$G$7:$G$20</definedName>
    <definedName name="内分泌障害" localSheetId="0">[1]!テーブル5[内分泌障害]</definedName>
    <definedName name="内分泌障害" localSheetId="4">[1]!テーブル5[内分泌障害]</definedName>
    <definedName name="内分泌障害" localSheetId="9">[3]!テーブル5[内分泌障害]</definedName>
    <definedName name="内分泌障害">#REF!</definedName>
    <definedName name="軟骨･骨性中枢神経腫瘍">選択データがん種!$C$195</definedName>
    <definedName name="軟骨形成中枢神経腫瘍">選択データがん種!$C$237:$C$238</definedName>
    <definedName name="軟骨肉腫">選択データがん種!$C$261:$C$262</definedName>
    <definedName name="軟部組織">選択データがん種!$AD$4:$AD$44</definedName>
    <definedName name="軟部組織・筋骨格・リンパ節">選択データ!$I$382:$I$387</definedName>
    <definedName name="軟部組織性中枢神経腫瘍">選択データがん種!$C$197:$C$200</definedName>
    <definedName name="乳腺・女性生殖器腫瘍">選択データ!$G$13:$G$78</definedName>
    <definedName name="乳腺・内分泌系">選択データ!$D$382:$D$385</definedName>
    <definedName name="乳腺肉腫">選択データがん種!$K$48</definedName>
    <definedName name="乳房">選択データがん種!$K$4:$K$13</definedName>
    <definedName name="尿道癌">選択データがん種!$U$46:$U$48</definedName>
    <definedName name="尿膜管癌">選択データがん種!$U$45</definedName>
    <definedName name="妊娠・産褥および周産期の状態" localSheetId="0">[1]!テーブル20[妊娠・産褥および周産期の状態]</definedName>
    <definedName name="妊娠・産褥および周産期の状態" localSheetId="4">[1]!テーブル20[妊娠・産褥および周産期の状態]</definedName>
    <definedName name="妊娠・産褥および周産期の状態">#REF!</definedName>
    <definedName name="妊娠性絨毛疾患">選択データがん種!$W$57:$W$60</definedName>
    <definedName name="粘液腫">選択データがん種!$AD$53</definedName>
    <definedName name="脳">#REF!</definedName>
    <definedName name="脳・中枢神経系腫瘍">選択データ!$J$13:$J$33</definedName>
    <definedName name="脳神経および脊髄神経腫瘍">選択データがん種!$C$48:$C$54</definedName>
    <definedName name="脳神経系">選択データ!$J$382:$J$393</definedName>
    <definedName name="肺">選択データがん種!$H$4:$H$11</definedName>
    <definedName name="肺がん・胸腺がん">選択データ!$D$13:$D$28</definedName>
    <definedName name="肺癌">#REF!</definedName>
    <definedName name="肺神経内分泌腫瘍">選択データがん種!$H$45:$H$48</definedName>
    <definedName name="肺大細胞癌">選択データがん種!$H$135:$H$139</definedName>
    <definedName name="泌尿器がん">選択データ!$I$13:$I$35</definedName>
    <definedName name="皮膚">選択データがん種!$AC$4:$AC$24</definedName>
    <definedName name="皮膚および皮下組織障害" localSheetId="0">[1]!テーブル25[皮膚および皮下組織障害]</definedName>
    <definedName name="皮膚および皮下組織障害" localSheetId="4">[1]!テーブル25[皮膚および皮下組織障害]</definedName>
    <definedName name="皮膚および皮下組織障害">#REF!</definedName>
    <definedName name="皮膚がん・悪性黒色腫">選択データ!$E$13:$E$21</definedName>
    <definedName name="皮膚癌・悪性黒色腫" localSheetId="8">#REF!</definedName>
    <definedName name="皮膚癌・悪性黒色腫">#REF!</definedName>
    <definedName name="肥満細胞腫">選択データがん種!$AG$156:$AG$158</definedName>
    <definedName name="被包性神経膠腫">選択データがん種!$B$88:$B$96</definedName>
    <definedName name="非セミノーマ胚細胞腫瘍">選択データがん種!$AA$45:$AA$50</definedName>
    <definedName name="非ホジキンリンパ腫">選択データがん種!$AF$139:$AF$140</definedName>
    <definedName name="非小細胞肺癌">選択データがん種!$H$49:$H$58</definedName>
    <definedName name="非浸潤性乳管癌">選択データがん種!$K$45</definedName>
    <definedName name="非淡明細胞型腎細胞癌">選択データがん種!$T$136:$T$148</definedName>
    <definedName name="副甲状腺癌">選択データがん種!$E$58</definedName>
    <definedName name="副腎">選択データがん種!$S$4:$S$6</definedName>
    <definedName name="腹部">選択データ!$F$382:$F$389</definedName>
    <definedName name="腹膜">選択データがん種!$O$4:$O$5</definedName>
    <definedName name="分化系統不明瞭な急性白血病">選択データがん種!$AG$135:$AG$139</definedName>
    <definedName name="分化度不明の中枢神経腫瘍">選択データがん種!$C$241:$C$244</definedName>
    <definedName name="辺縁帯リンパ腫">選択データがん種!$AF$234:$AF$236</definedName>
    <definedName name="乏突起膠腫_IDH変異および1p･19q共欠失">選択データがん種!$C$250:$C$251</definedName>
    <definedName name="本態性血小板血症">選択データがん種!$AG$221</definedName>
    <definedName name="末梢神経系">選択データがん種!$D$4:$D$7</definedName>
    <definedName name="慢性骨髄性白血病">選択データがん種!$AG$220</definedName>
    <definedName name="慢性骨髄単球性白血病">選択データがん種!$AG$217:$AG$219</definedName>
    <definedName name="未分化大細胞型リンパ腫">選択データがん種!$AF$244:$AF$246</definedName>
    <definedName name="未分化大細胞性リンパ腫_ALK陽性及びALK陰性">選択データがん種!$C$255:$C$256</definedName>
    <definedName name="脈絡叢腫瘍">選択データがん種!$C$45:$C$47</definedName>
    <definedName name="名称日本語" localSheetId="0">[1]選択データ!$B$205:$AA$205</definedName>
    <definedName name="名称日本語" localSheetId="4">[1]選択データ!$B$205:$AA$205</definedName>
    <definedName name="名称日本語" localSheetId="8">[2]有害事象名一覧!$C$5:$AB$5</definedName>
    <definedName name="名称日本語">有害事象名一覧!$C$5:$AB$5</definedName>
    <definedName name="免疫系障害" localSheetId="5">有害事象名一覧!$L$7:$L$12</definedName>
    <definedName name="免疫系障害" localSheetId="0">[1]!テーブル10[免疫系障害]</definedName>
    <definedName name="免疫系障害" localSheetId="4">[1]!テーブル10[免疫系障害]</definedName>
    <definedName name="免疫系障害" localSheetId="8">#REF!</definedName>
    <definedName name="免疫系障害">#REF!</definedName>
    <definedName name="葉状腫瘍">選択データがん種!$K$135:$K$137</definedName>
    <definedName name="卵巣・卵管">選択データがん種!$V$4:$V$7</definedName>
    <definedName name="卵巣癌･その他">選択データがん種!$V$45:$V$47</definedName>
    <definedName name="卵巣胚細胞腫瘍">選択データがん種!$V$64:$V$70</definedName>
    <definedName name="良性､悪性および詳細不明の新生物">有害事象名一覧!$R$7:$R$13</definedName>
    <definedName name="良性･悪性および詳細不明の新生物【嚢胞およびポリープを含む】">[1]!テーブル16[良性・悪性および詳細不明の新生物【嚢胞およびポリープを含む】]</definedName>
    <definedName name="臨床検査" localSheetId="0">[1]!テーブル13[臨床検査]</definedName>
    <definedName name="臨床検査" localSheetId="4">[1]!テーブル13[臨床検査]</definedName>
    <definedName name="臨床検査" localSheetId="9">有害事象名一覧!$O$7:$O$48</definedName>
    <definedName name="臨床検査">#REF!</definedName>
    <definedName name="涙腺腫瘍">選択データがん種!$F$45:$F$46</definedName>
    <definedName name="類上皮肉腫">選択データがん種!$AD$47</definedName>
    <definedName name="漿液性卵巣癌">選択データがん種!$V$138:$V$139</definedName>
    <definedName name="濾胞性リンパ腫">選択データがん種!$AF$230:$AF$231</definedName>
    <definedName name="脾B細胞リンパ腫･白血病_分類不能型">選択データがん種!$AF$242:$AF$243</definedName>
    <definedName name="膀胱・尿路">選択データがん種!$U$4:$U$16</definedName>
    <definedName name="膠芽腫">選択データがん種!$B$153:$B$155</definedName>
    <definedName name="膵癌">#REF!</definedName>
    <definedName name="膵臓">選択データがん種!$R$4:$R$12</definedName>
    <definedName name="膵嚢胞性腫瘍">選択データがん種!$R$45:$R$49</definedName>
    <definedName name="膵未分化癌･膵退形成癌">選択データがん種!$R$50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 i="4" l="1"/>
  <c r="E54" i="4"/>
  <c r="E51" i="4"/>
  <c r="E8" i="4" l="1"/>
  <c r="E23" i="4"/>
  <c r="E10" i="4"/>
  <c r="E40" i="4" l="1"/>
  <c r="E3" i="10"/>
  <c r="E55" i="4"/>
  <c r="E53" i="4"/>
  <c r="E52" i="4"/>
  <c r="E50" i="4"/>
  <c r="E49" i="4"/>
  <c r="E48" i="4"/>
  <c r="E47" i="4"/>
  <c r="C46" i="4"/>
  <c r="E45" i="4"/>
  <c r="E44" i="4"/>
  <c r="E24" i="4"/>
  <c r="E42" i="4"/>
  <c r="E41" i="4"/>
  <c r="E39" i="4"/>
  <c r="E26" i="4"/>
  <c r="E27" i="4"/>
  <c r="E28" i="4"/>
  <c r="E22" i="4"/>
  <c r="E21" i="4"/>
  <c r="E25" i="4"/>
  <c r="E18" i="4"/>
  <c r="E17" i="4"/>
  <c r="E11" i="4"/>
  <c r="E12" i="4"/>
  <c r="E13" i="4"/>
  <c r="E14" i="4"/>
  <c r="E15" i="4"/>
  <c r="E9" i="4"/>
  <c r="E5" i="4"/>
  <c r="E6" i="4"/>
  <c r="E7" i="4"/>
  <c r="E3" i="4"/>
  <c r="I2" i="10" l="1"/>
  <c r="F34" i="10" l="1"/>
  <c r="C44" i="10"/>
  <c r="F44" i="10"/>
  <c r="F39" i="10"/>
  <c r="C34" i="10"/>
  <c r="F28" i="10"/>
  <c r="F22" i="10"/>
  <c r="F10" i="10"/>
  <c r="C10" i="10"/>
  <c r="E5" i="26"/>
  <c r="D60" i="26" l="1"/>
  <c r="F60" i="26" s="1"/>
  <c r="E41" i="26"/>
  <c r="E40" i="26"/>
  <c r="I39" i="26"/>
  <c r="H39" i="26"/>
  <c r="G39" i="26"/>
  <c r="F39" i="26"/>
  <c r="E39" i="26"/>
  <c r="I38" i="26"/>
  <c r="H38" i="26"/>
  <c r="G38" i="26"/>
  <c r="E38" i="26"/>
  <c r="F38" i="26"/>
  <c r="E37" i="26"/>
  <c r="K26" i="26"/>
  <c r="H26" i="26"/>
  <c r="L28" i="26"/>
  <c r="L29" i="26"/>
  <c r="L30" i="26"/>
  <c r="L31" i="26"/>
  <c r="L32" i="26"/>
  <c r="L33" i="26"/>
  <c r="L34" i="26"/>
  <c r="L35" i="26"/>
  <c r="L27" i="26"/>
  <c r="I28" i="26"/>
  <c r="I29" i="26"/>
  <c r="I30" i="26"/>
  <c r="I31" i="26"/>
  <c r="I32" i="26"/>
  <c r="I33" i="26"/>
  <c r="I34" i="26"/>
  <c r="I35" i="26"/>
  <c r="I27" i="26"/>
  <c r="F28" i="26"/>
  <c r="F29" i="26"/>
  <c r="F30" i="26"/>
  <c r="F31" i="26"/>
  <c r="F32" i="26"/>
  <c r="F33" i="26"/>
  <c r="F34" i="26"/>
  <c r="F35" i="26"/>
  <c r="F27" i="26"/>
  <c r="C34" i="26"/>
  <c r="C35" i="26"/>
  <c r="C28" i="26"/>
  <c r="C29" i="26"/>
  <c r="C30" i="26"/>
  <c r="C31" i="26"/>
  <c r="C32" i="26"/>
  <c r="C33" i="26"/>
  <c r="C27" i="26"/>
  <c r="D26" i="26"/>
  <c r="H25" i="26"/>
  <c r="D25" i="26"/>
  <c r="D24" i="26"/>
  <c r="K23" i="26"/>
  <c r="H23" i="26"/>
  <c r="F23" i="26"/>
  <c r="D23" i="26"/>
  <c r="M22" i="26"/>
  <c r="D22" i="26"/>
  <c r="D19" i="26"/>
  <c r="H20" i="26"/>
  <c r="H19" i="26"/>
  <c r="D20" i="26"/>
  <c r="H18" i="26"/>
  <c r="D18" i="26"/>
  <c r="D17" i="26"/>
  <c r="D15" i="26"/>
  <c r="D14" i="26"/>
  <c r="K14" i="26"/>
  <c r="K13" i="26"/>
  <c r="K12" i="26"/>
  <c r="K11" i="26"/>
  <c r="D13" i="26"/>
  <c r="D12" i="26"/>
  <c r="D11" i="26"/>
  <c r="D10" i="26"/>
  <c r="J10" i="26" s="1"/>
  <c r="D9" i="26"/>
  <c r="E8" i="26"/>
  <c r="J7" i="26"/>
  <c r="E7" i="26"/>
  <c r="D56" i="26" l="1"/>
  <c r="D59" i="26"/>
  <c r="F59" i="26" s="1"/>
  <c r="F58" i="26"/>
  <c r="D58" i="26"/>
  <c r="F57" i="26"/>
  <c r="D57" i="26"/>
  <c r="F56" i="26"/>
  <c r="G63" i="26"/>
  <c r="G66" i="26"/>
  <c r="G65" i="26"/>
  <c r="G64" i="26"/>
  <c r="L58" i="26"/>
  <c r="N48" i="26"/>
  <c r="N49" i="26"/>
  <c r="L59" i="26"/>
  <c r="L60" i="26"/>
  <c r="L61" i="26"/>
  <c r="L62" i="26"/>
  <c r="L63" i="26"/>
  <c r="K48" i="26"/>
  <c r="K46" i="26"/>
  <c r="K47" i="26" s="1"/>
  <c r="K44" i="26"/>
  <c r="K45" i="26" s="1"/>
  <c r="K50" i="26"/>
  <c r="K49" i="26"/>
  <c r="D65" i="26"/>
  <c r="D66" i="26" s="1"/>
  <c r="D63" i="26"/>
  <c r="D64" i="26" s="1"/>
  <c r="K55" i="26"/>
  <c r="K54" i="26"/>
  <c r="K53" i="26"/>
  <c r="K63" i="26"/>
  <c r="K62" i="26"/>
  <c r="K61" i="26"/>
  <c r="K60" i="26"/>
  <c r="K59" i="26"/>
  <c r="K58" i="26"/>
  <c r="D53" i="26"/>
  <c r="G53" i="26" s="1"/>
  <c r="D52" i="26"/>
  <c r="G52" i="26" s="1"/>
  <c r="D51" i="26"/>
  <c r="G51" i="26" s="1"/>
  <c r="D49" i="26"/>
  <c r="D48" i="26"/>
  <c r="G48" i="26" s="1"/>
  <c r="G50" i="26"/>
  <c r="D47" i="26"/>
  <c r="G47" i="26" s="1"/>
  <c r="D46" i="26"/>
  <c r="G46" i="26" s="1"/>
  <c r="G45" i="26"/>
  <c r="D44" i="26"/>
  <c r="N46" i="26"/>
  <c r="N45" i="26"/>
  <c r="N44" i="26"/>
  <c r="D45" i="26" l="1"/>
  <c r="G44" i="26"/>
  <c r="D50" i="26"/>
  <c r="G49"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F144" authorId="0" shapeId="0" xr:uid="{00000000-0006-0000-0200-000001000000}">
      <text>
        <r>
          <rPr>
            <b/>
            <sz val="9"/>
            <color indexed="81"/>
            <rFont val="MS P ゴシック"/>
            <family val="3"/>
            <charset val="128"/>
          </rPr>
          <t>作成者:</t>
        </r>
        <r>
          <rPr>
            <sz val="9"/>
            <color indexed="81"/>
            <rFont val="MS P ゴシック"/>
            <family val="3"/>
            <charset val="128"/>
          </rPr>
          <t xml:space="preserve">
C-CATの入力で要確認</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2" authorId="0" shapeId="0" xr:uid="{00000000-0006-0000-0700-000001000000}">
      <text>
        <r>
          <rPr>
            <b/>
            <sz val="9"/>
            <color indexed="81"/>
            <rFont val="MS P ゴシック"/>
            <family val="3"/>
            <charset val="128"/>
          </rPr>
          <t>作成者:</t>
        </r>
        <r>
          <rPr>
            <sz val="9"/>
            <color indexed="81"/>
            <rFont val="MS P ゴシック"/>
            <family val="3"/>
            <charset val="128"/>
          </rPr>
          <t xml:space="preserve">
第１選択は“がん”表記</t>
        </r>
      </text>
    </comment>
    <comment ref="A109" authorId="0" shapeId="0" xr:uid="{00000000-0006-0000-0700-000002000000}">
      <text>
        <r>
          <rPr>
            <b/>
            <sz val="9"/>
            <color indexed="81"/>
            <rFont val="MS P ゴシック"/>
            <family val="3"/>
            <charset val="128"/>
          </rPr>
          <t>作成者:</t>
        </r>
        <r>
          <rPr>
            <sz val="9"/>
            <color indexed="81"/>
            <rFont val="MS P ゴシック"/>
            <family val="3"/>
            <charset val="128"/>
          </rPr>
          <t xml:space="preserve">
患者基本情報のがん種区分と同じ分類だと思う</t>
        </r>
      </text>
    </comment>
    <comment ref="B381" authorId="0" shapeId="0" xr:uid="{00000000-0006-0000-0700-000003000000}">
      <text>
        <r>
          <rPr>
            <b/>
            <sz val="9"/>
            <color indexed="81"/>
            <rFont val="MS P ゴシック"/>
            <family val="3"/>
            <charset val="128"/>
          </rPr>
          <t>作成者:</t>
        </r>
        <r>
          <rPr>
            <sz val="9"/>
            <color indexed="81"/>
            <rFont val="MS P ゴシック"/>
            <family val="3"/>
            <charset val="128"/>
          </rPr>
          <t xml:space="preserve">
システム上は頸に変更されているが、Excelの都合に合わせる？(11/22)</t>
        </r>
      </text>
    </comment>
  </commentList>
</comments>
</file>

<file path=xl/sharedStrings.xml><?xml version="1.0" encoding="utf-8"?>
<sst xmlns="http://schemas.openxmlformats.org/spreadsheetml/2006/main" count="13614" uniqueCount="4904">
  <si>
    <t>Adrenocortical Carcinoma (ACC)_副腎皮質癌</t>
  </si>
  <si>
    <t>Pheochromocytoma (PHC)_褐色細胞腫</t>
  </si>
  <si>
    <t>Intestinal Ampullary Carcinoma (IAMPCA)_十二指腸乳頭部癌 腸型</t>
  </si>
  <si>
    <t>Mixed Ampullary Carcinoma (MAMPCA)_十二指腸乳頭部癌 混合型</t>
  </si>
  <si>
    <t>Ganglioneuroblastoma (GNBL)_神経節芽腫</t>
  </si>
  <si>
    <t>Ganglioneuroma (GN)_神経節腫</t>
  </si>
  <si>
    <t>Nerve Sheath Tumor (NST)_神経鞘腫</t>
  </si>
  <si>
    <t>Neuroblastoma (NBL)_神経芽腫</t>
  </si>
  <si>
    <t>Malignant Peripheral Nerve Sheath Tumor (MPNST)_悪性末梢神経鞘腫瘍</t>
  </si>
  <si>
    <t>Neurofibroma (NFIB)_神経線維腫</t>
  </si>
  <si>
    <t>Schwannoma (SCHW)_神経鞘腫</t>
  </si>
  <si>
    <t>Cellular Schwannoma (CSCHW)_富細胞型神経鞘腫</t>
  </si>
  <si>
    <t>Melanotic Schwannoma (MSCHW)_色素型神経鞘腫</t>
  </si>
  <si>
    <t>Head and Neck Carcinoma, Other (OHNCA)_頭頸部癌、その他</t>
  </si>
  <si>
    <t>Head and Neck Mucosal Melanoma (HNMUCM)_頭頸部粘膜黒色腫</t>
  </si>
  <si>
    <t>Head and Neck Squamous Cell Carcinoma (HNSC)_頭頸部扁平上皮癌</t>
  </si>
  <si>
    <t>Nasopharyngeal Carcinoma (NPC)_上咽頭癌</t>
  </si>
  <si>
    <t>Parathyroid Cancer (PTH)_副甲状腺癌</t>
  </si>
  <si>
    <t>Salivary Carcinoma (SACA)_唾液腺癌</t>
  </si>
  <si>
    <t>Sialoblastoma (SBL)_唾液腺芽腫</t>
  </si>
  <si>
    <t>Adenosquamous Carcinoma of the Tongue (ASCT)_腺扁平上皮舌癌</t>
  </si>
  <si>
    <t>Epithelial-Myoepithelial Carcinoma (EMYOCA)_上皮筋上皮癌</t>
  </si>
  <si>
    <t>Head and Neck Neuroendocrine Carcinoma (HNNE)_頭頸部神経内分泌癌</t>
  </si>
  <si>
    <t>NUT Midline Carcinoma of the Head and Neck (NMCHN)_頭頸部NUT正中線癌</t>
  </si>
  <si>
    <t>Odontogenic Carcinoma (ODGC)_歯原性癌腫</t>
  </si>
  <si>
    <t>Sinonasal Adenocarcinoma (SNA)_副鼻腔腺癌</t>
  </si>
  <si>
    <t>Sinonasal Undifferentiated Carcinoma (SNUC)_副鼻腔未分化癌</t>
  </si>
  <si>
    <t>Clear Cell Odontogenic Carcinoma (CCOC)_明細胞性歯原性癌</t>
  </si>
  <si>
    <t>Head and Neck Squamous Cell Carcinoma of Unknown Primary (HNSCUP)_原発不明頭頸部扁平上皮癌</t>
  </si>
  <si>
    <t>Hypopharynx Squamous Cell Carcinoma (HPHSC)_下咽頭扁平上皮癌</t>
  </si>
  <si>
    <t>Larynx Squamous Cell Carcinoma (LXSC)_喉頭扁平上皮癌</t>
  </si>
  <si>
    <t>Oral Cavity Squamous Cell Carcinoma (OCSC)_口腔内扁平上皮癌</t>
  </si>
  <si>
    <t>Oropharynx Squamous Cell Carcinoma (OPHSC)_中咽頭扁平上皮癌</t>
  </si>
  <si>
    <t>Sinonasal Squamous Cell Carcinoma (SNSC)_副鼻腔扁平上皮癌</t>
  </si>
  <si>
    <t>Parathyroid Carcinoma (PTHC)_副甲状腺癌</t>
  </si>
  <si>
    <t>Acinic Cell Carcinoma (ACCC)_腺房細胞癌</t>
  </si>
  <si>
    <t>Adenoid Cystic Carcinoma (ACYC)_腺様嚢胞癌</t>
  </si>
  <si>
    <t>Basal Cell Adenocarcinoma (BCAC)_基底細胞がん</t>
  </si>
  <si>
    <t>Carcinoma ex Pleomorphic Adenoma (CAEXPA)_悪性多形性腺腫</t>
  </si>
  <si>
    <t>Mammary Analogue Secretory Carcinoma of Salivary Gland Origin (HNMASC)_唾液腺起源の乳腺相似分泌癌</t>
  </si>
  <si>
    <t>Mucoepidermoid Carcinoma (MUCC)_粘表皮癌</t>
  </si>
  <si>
    <t>Pleomorphic Adenoma (PADA)_多形腺腫</t>
  </si>
  <si>
    <t>Polymorphous Adenocarcinoma (PAC)_多型腺がん</t>
  </si>
  <si>
    <t>Salivary Adenocarcinoma (SAAD)_唾液腺腺癌</t>
  </si>
  <si>
    <t>Salivary Carcinoma, Other (OSACA)_その他の唾液癌</t>
  </si>
  <si>
    <t>Salivary Duct Carcinoma (SDCA)_唾液腺導管癌</t>
  </si>
  <si>
    <t>Salivary Gland Oncocytoma (SGO)_唾液腺好酸性細胞腫</t>
  </si>
  <si>
    <t>Lacrimal Gland Tumor (LGT)_涙腺腫瘍</t>
  </si>
  <si>
    <t>Adenoid Cystic Carcinoma of the Lacrimal Gland (ACLG)_涙腺腺様嚢胞がん</t>
  </si>
  <si>
    <t>Squamous Cell Carcinoma of the Lacrimal Gland (SCLG)_涙腺扁平上皮がん</t>
  </si>
  <si>
    <t>Ocular Melanoma (OM)_眼内色素細胞性腫瘍</t>
  </si>
  <si>
    <t>Conjunctival Melanoma (CM)_結膜黒色腫</t>
  </si>
  <si>
    <t>Uveal Melanoma (UM)_ブドウ膜黒色腫</t>
  </si>
  <si>
    <t>Anaplastic Thyroid Cancer (THAP)_甲状腺退形成癌/未分化癌</t>
  </si>
  <si>
    <t>Hurthle Cell Thyroid Cancer (THHC)_甲状腺ヒュルトレ細胞癌</t>
  </si>
  <si>
    <t>Medullary Thyroid Cancer (THME)_甲状腺髄様癌</t>
  </si>
  <si>
    <t>Oncocytic Adenoma of the Thyroid (OAT)_甲状腺好酸性細胞腺腫</t>
  </si>
  <si>
    <t>Poorly Differentiated Thyroid Cancer (THPD)_甲状腺低分化癌</t>
  </si>
  <si>
    <t>Well-Differentiated Thyroid Cancer (WDTC)_甲状腺高分化腫瘍</t>
  </si>
  <si>
    <t>Follicular Thyroid Cancer (THFO)_濾胞性甲状腺癌</t>
  </si>
  <si>
    <t>Papillary Thyroid Cancer (THPA)_乳頭様甲状腺癌</t>
  </si>
  <si>
    <t>Combined Small Cell Lung Carcinoma (CSCLC)_混合型小細胞肺癌</t>
  </si>
  <si>
    <t>Inflammatory Myofibroblastic Lung Tumor (IMTL)_肺炎症性筋線維芽細胞腫</t>
  </si>
  <si>
    <t>Lung Adenocarcinoma In Situ (LAIS)_肺上皮内腺癌</t>
  </si>
  <si>
    <t>Lung Neuroendocrine Tumor (LNET)_肺神経内分泌腫瘍</t>
  </si>
  <si>
    <t>Atypical Lung Carcinoid (ALUCA)_肺非定型的肺カルチノイド</t>
  </si>
  <si>
    <t>Large Cell Neuroendocrine Carcinoma (LUNE)_肺大細胞神経内分泌癌</t>
  </si>
  <si>
    <t>Small Cell Lung Cancer (SCLC)_小細胞肺癌</t>
  </si>
  <si>
    <t>Ciliated Muconodular Papillary Tumor of the Lung (CMPT)_線毛性粘液結節性乳頭状肺腫瘍</t>
  </si>
  <si>
    <t>Large Cell Lung Carcinoma (LCLC)_肺大細胞癌</t>
  </si>
  <si>
    <t>Lung Adenocarcinoma (LUAD)_肺腺癌</t>
  </si>
  <si>
    <t>Lung Adenosquamous Carcinoma (LUAS)_肺腺扁平上皮癌</t>
  </si>
  <si>
    <t>NUT Carcinoma of the Lung (NUTCL)_肺NUT転座癌</t>
  </si>
  <si>
    <t>Pleomorphic Carcinoma of the Lung (LUPC)_肺多形癌</t>
  </si>
  <si>
    <t>Poorly Differentiated Non-Small Cell Lung Cancer (NSCLCPD)_低分化非小細胞肺癌</t>
  </si>
  <si>
    <t>Salivary Gland-Type Tumor of the Lung (SGTTL)_唾液腺型肺癌</t>
  </si>
  <si>
    <t>Spindle Cell Carcinoma of the Lung (SPCC)_肺紡錘細胞癌</t>
  </si>
  <si>
    <t>Basaloid Large Cell Carcinoma of the Lung (BLCLC)_肺類基底細胞型大細胞癌</t>
  </si>
  <si>
    <t>Clear Cell Carcinoma of the Lung (CCLC)_肺明細胞癌</t>
  </si>
  <si>
    <t>Large Cell Lung Carcinoma With Rhabdoid Phenotype (RLCLC)_肺ラブドイド形質を伴う大細胞癌</t>
  </si>
  <si>
    <t>Lymphoepithelioma-like Carcinoma of the Lung (LECLC)_肺リンパ上皮腫様癌</t>
  </si>
  <si>
    <t>Adenoid Cystic Carcinoma of the Lung (LUACC)_肺腺様嚢胞癌</t>
  </si>
  <si>
    <t>Mucoepidermoid Carcinoma of the Lung (LUMEC)_肺粘表皮癌</t>
  </si>
  <si>
    <t>Non-Small Cell Lung Cancer (NSCLC)_非小細胞肺癌</t>
  </si>
  <si>
    <t>Pleuropulmonary Blastoma (PPB)_胸膜肺芽腫</t>
  </si>
  <si>
    <t>Pulmonary Lymphangiomyomatosis (LAM)_肺リンパ管筋腫症/PEComa</t>
  </si>
  <si>
    <t>Sarcomatoid Carcinoma of the Lung (SARCL)_肺肉腫様癌</t>
  </si>
  <si>
    <t>Pleural Mesothelioma (PLMESO)_胸膜中皮腫</t>
  </si>
  <si>
    <t>Pleural Mesothelioma, Biphasic Type (PLBMESO)_二相型胸膜中皮腫</t>
  </si>
  <si>
    <t>Pleural Mesothelioma, Epithelioid Type (PLEMESO)_上皮型胸膜中皮腫</t>
  </si>
  <si>
    <t>Pleural Mesothelioma, Sarcomatoid Type (PLSMESO)_肉腫型胸膜中皮腫</t>
  </si>
  <si>
    <t>Thymic Epithelial Tumor (TET)_胸腺上皮性腫瘍</t>
  </si>
  <si>
    <t>Thymic Neuroendocrine Tumor (TNET)_胸腺神経内分泌腫瘍</t>
  </si>
  <si>
    <t>Thymic Carcinoma (THYC)_胸腺癌</t>
  </si>
  <si>
    <t>Thymoma (THYM)_胸腺腫</t>
  </si>
  <si>
    <t>Adenomyoepithelioma of the Breast (BRAME)_腺筋上皮腫</t>
  </si>
  <si>
    <t>Breast Ductal Carcinoma In Situ (DCIS)_非浸潤性乳管癌</t>
  </si>
  <si>
    <t>Paget Disease of the Nipple (PD)_パジェット病</t>
  </si>
  <si>
    <t>Fibroadenoma (FA)_線維腺腫</t>
  </si>
  <si>
    <t>Phyllodes Tumor of the Breast (PT)_葉状腫瘍</t>
  </si>
  <si>
    <t>Benign Phyllodes Tumor of the Breast (BPT)_良性葉状腫瘍</t>
  </si>
  <si>
    <t>Borderline Phyllodes Tumor of the Breast (BLPT)_境界悪性葉状腫瘍</t>
  </si>
  <si>
    <t>Malignant Phyllodes Tumor of the Breast (MPT)_悪性葉状腫瘍</t>
  </si>
  <si>
    <t>Breast Fibroepithelial Neoplasms (BFN)_線維上皮性腫瘍</t>
  </si>
  <si>
    <t>Breast Lobular Carcinoma In Situ (LCIS)_非浸潤性小葉癌</t>
  </si>
  <si>
    <t>Breast Neoplasm, NOS (BNNOS)_乳腺新生物、特定不能</t>
  </si>
  <si>
    <t>Breast Sarcoma (PBS)_乳腺肉腫</t>
  </si>
  <si>
    <t>Breast Angiosarcoma (BA)_血管肉腫</t>
  </si>
  <si>
    <t>Inflammatory Breast Cancer (IBC)_炎症性乳癌</t>
  </si>
  <si>
    <t>Invasive Breast Carcinoma (BRCA)_浸潤性乳癌</t>
  </si>
  <si>
    <t>Juvenile Secretory Carcinoma of the Breast (JSCB)_分泌癌</t>
  </si>
  <si>
    <t>Metaplastic Breast Cancer (MBC)_化生癌</t>
  </si>
  <si>
    <t>Adenoid Cystic Breast Cancer (ACBC)_腺様嚢胞癌</t>
  </si>
  <si>
    <t>Breast Carcinoma with Signet Ring (BRSRCC)_印環細胞を伴う乳癌</t>
  </si>
  <si>
    <t>Breast Invasive Cancer, NOS (BRCANOS)_浸潤性乳癌、特定不能</t>
  </si>
  <si>
    <t>Breast Invasive Carcinoma, NOS (BRCNOS)_浸潤性乳癌、特定不能</t>
  </si>
  <si>
    <t>Breast Invasive Carcinosarcoma, NOS (CSNOS)_浸潤性癌肉腫、特定不能</t>
  </si>
  <si>
    <t>Breast Invasive Ductal Carcinoma (IDC)_浸潤性乳管癌</t>
  </si>
  <si>
    <t>Breast Invasive Lobular Carcinoma (ILC)_浸潤性小葉癌</t>
  </si>
  <si>
    <t>Breast Invasive Mixed Mucinous Carcinoma (IMMC)_浸潤性乳癌（粘液癌との混合型）</t>
  </si>
  <si>
    <t>Breast Mixed Ductal and Lobular Carcinoma (MDLC)_浸潤性乳癌（乳管癌と小葉癌の混合型）</t>
  </si>
  <si>
    <t>Solid Papillary Carcinoma of the Breast (SPC)_充実乳頭癌</t>
  </si>
  <si>
    <t>Epithelial Type Metaplastic Breast Cancer (EMBC)_上皮型化生癌</t>
  </si>
  <si>
    <t>Mixed Type Metaplastic Breast Cancer (MMBC)_混合型化生癌</t>
  </si>
  <si>
    <t>Metaplastic Adenocarcinoma with Spindle Cell Differentiation (MASCC)_紡錘細胞癌</t>
  </si>
  <si>
    <t>Metaplastic Carcinosarcoma (MCS)_化生癌肉腫</t>
  </si>
  <si>
    <t>Esophageal Poorly Differentiated Carcinoma (EPDCA)_食道低分化癌</t>
  </si>
  <si>
    <t>Esophageal Squamous Cell Carcinoma (ESCC)_食道扁平上皮癌</t>
  </si>
  <si>
    <t>Esophagogastric Adenocarcinoma (EGC)_食道胃腺癌</t>
  </si>
  <si>
    <t>Gastrointestinal Neuroendocrine Tumors of the Esophagus/Stomach (GINETES)_消化管神経内分泌腫瘍　食道/胃</t>
  </si>
  <si>
    <t>Mucosal Melanoma of the Esophagus (ESMM)_食道粘膜悪性黒色腫</t>
  </si>
  <si>
    <t>Smooth Muscle Neoplasm, NOS (SMN)_食道/胃平滑筋新生物、特定不能</t>
  </si>
  <si>
    <t>Adenocarcinoma of the Gastroesophageal Junction (GEJ)_食道胃接合部腺癌</t>
  </si>
  <si>
    <t>Adenosquamous Carcinoma of the Stomach (STAS)_腺扁平上皮胃癌</t>
  </si>
  <si>
    <t>Esophageal Adenocarcinoma (ESCA)_食道腺癌</t>
  </si>
  <si>
    <t>Gastric Remnant Adenocarcinoma (GRC)_残胃癌（腺癌）</t>
  </si>
  <si>
    <t>Small Cell Carcinoma of the Stomach (STSC)_胃小細胞癌</t>
  </si>
  <si>
    <t>Stomach Adenocarcinoma (STAD)_胃腺癌</t>
  </si>
  <si>
    <t>Undifferentiated Stomach Adenocarcinoma (USTAD)_胃未分化腺癌</t>
  </si>
  <si>
    <t>High-Grade Neuroendocrine Carcinoma of the Esophagus (HGNEE)_食道高悪性度神経内分泌癌</t>
  </si>
  <si>
    <t>High-Grade Neuroendocrine Carcinoma of the Stomach (HGNES)_胃高悪性度神経内分泌癌</t>
  </si>
  <si>
    <t>Well-Differentiated Neuroendocrine Tumors of the Stomach (SWDNET)_胃高分化神経内分泌腫瘍</t>
  </si>
  <si>
    <t>Diffuse Type Stomach Adenocarcinoma (DSTAD)_びまん型胃腺癌</t>
  </si>
  <si>
    <t>Intestinal Type Stomach Adenocarcinoma (ISTAD)_腸型胃腺癌</t>
  </si>
  <si>
    <t>Mucinous Stomach Adenocarcinoma (MSTAD)_粘液性胃腺癌</t>
  </si>
  <si>
    <t>Papillary Stomach Adenocarcinoma (PSTAD)_乳頭胃腺癌</t>
  </si>
  <si>
    <t>Tubular Stomach Adenocarcinoma (TSTAD)_管状胃腺癌</t>
  </si>
  <si>
    <t>Poorly Differentiated Carcinoma of the Stomach (SPDAC)_低分化胃癌</t>
  </si>
  <si>
    <t>Signet Ring Cell Carcinoma of the Stomach (SSRCC)_印環細胞胃癌</t>
  </si>
  <si>
    <t>Anal Gland Adenocarcinoma (AGA)_肛門腺腺癌</t>
  </si>
  <si>
    <t>Anal Squamous Cell Carcinoma (ANSC)_肛門扁平上皮癌</t>
  </si>
  <si>
    <t>Anorectal Mucosal Melanoma (ARMM)_直腸肛門粘膜悪性黒色腫</t>
  </si>
  <si>
    <t>Appendiceal Adenocarcinoma (APAD)_虫垂腺癌</t>
  </si>
  <si>
    <t>Colorectal Adenocarcinoma (COADREAD)_結腸直腸腺癌</t>
  </si>
  <si>
    <t>Gastrointestinal Neuroendocrine Tumors (GINET)_消化管神経内分泌腫瘍</t>
  </si>
  <si>
    <t>Low-grade Appendiceal Mucinous Neoplasm (LAMN)_低異型度虫垂粘液性腫瘍</t>
  </si>
  <si>
    <t>Medullary Carcinoma of the Colon (CMC)_結腸髄様癌</t>
  </si>
  <si>
    <t>Small Intestinal Carcinoma (SIC)_小腸癌</t>
  </si>
  <si>
    <t>Tubular Adenoma of the Colon (TAC)_大腸管状腺腫</t>
  </si>
  <si>
    <t>Colonic Type Adenocarcinoma of the Appendix (CTAAP)_結腸型虫垂腺癌</t>
  </si>
  <si>
    <t>Mucinous Adenocarcinoma of the Appendix (MAAP)_虫垂粘液性腺癌</t>
  </si>
  <si>
    <t>Signet Ring Cell Type of the Appendix (SRAP)_虫垂印環細胞癌</t>
  </si>
  <si>
    <t>Colon Adenocarcinoma (COAD)_大腸腺癌（直腸を除く）</t>
  </si>
  <si>
    <t>Colon Adenocarcinoma In Situ (CAIS)_大腸上皮内腺癌</t>
  </si>
  <si>
    <t>Mucinous Adenocarcinoma of the Colon and Rectum (MACR)_結腸直腸粘液腺癌</t>
  </si>
  <si>
    <t>Rectal Adenocarcinoma (READ)_直腸腺癌</t>
  </si>
  <si>
    <t>Signet Ring Cell Adenocarcinoma of the Colon and Rectum (SRCCR)_結腸直腸印環細胞腺癌</t>
  </si>
  <si>
    <t>High-Grade Neuroendocrine Carcinoma of the Colon and Rectum (HGNEC)_結腸直腸高悪性度神経内分泌腫瘍</t>
  </si>
  <si>
    <t>Small Bowel Well-Differentiated Neuroendocrine Tumor (SBWDNET)_小腸高分化神経内分泌腫瘍</t>
  </si>
  <si>
    <t>Well-Differentiated Neuroendocrine Tumor of the Appendix (AWDNET)_虫垂高分化神経内分泌腫瘍</t>
  </si>
  <si>
    <t>Well-Differentiated Neuroendocrine Tumor of the Rectum (RWDNET)_直腸高分化神経内分泌腫瘍</t>
  </si>
  <si>
    <t>Duodenal Adenocarcinoma (DA)_十二指腸腺癌</t>
  </si>
  <si>
    <t>Pancreatobiliary Ampullary Carcinoma (PAMPCA)_十二指腸乳頭部癌 膵胆道型</t>
  </si>
  <si>
    <t>Peritoneal Mesothelioma (PEMESO)_腹膜中皮腫</t>
  </si>
  <si>
    <t>Peritoneal Serous Carcinoma (PSEC)_腹膜漿液性癌</t>
  </si>
  <si>
    <t>Fibrolamellar Carcinoma (FLC)_肝細胞癌線維層状型</t>
  </si>
  <si>
    <t>Hepatoblastoma (LIHB)_肝芽腫</t>
  </si>
  <si>
    <t>Hepatocellular Adenoma (LIAD)_肝細胞腺腫</t>
  </si>
  <si>
    <t>Hepatocellular Carcinoma (HCC)_肝細胞癌</t>
  </si>
  <si>
    <t>Hepatocellular Carcinoma plus Intrahepatic Cholangiocarcinoma (HCCIHCH)_混合型肝細胞癌</t>
  </si>
  <si>
    <t>Liver Angiosarcoma (LIAS)_肝血管肉腫</t>
  </si>
  <si>
    <t>Malignant Nonepithelial Tumor of the Liver (LIMNET)_悪性非上皮性肝腫瘍</t>
  </si>
  <si>
    <t>Malignant Rhabdoid Tumor of the Liver (MRTL)_悪性肝ラブドイド腫瘍</t>
  </si>
  <si>
    <t>Undifferentiated Embryonal Sarcoma of the Liver (UESL)_肝胎児性未分化肉腫</t>
  </si>
  <si>
    <t>Cholangiocarcinoma (CHOL)_胆管癌</t>
  </si>
  <si>
    <t>Gallbladder Cancer (GBC)_胆嚢癌</t>
  </si>
  <si>
    <t>Intracholecystic Papillary Neoplasm (ICPN)_胆嚢内乳頭状腫瘍</t>
  </si>
  <si>
    <t>Intraductal Papillary Neoplasm of the Bile Duct (IPN)_胆管内乳頭状腫瘍</t>
  </si>
  <si>
    <t>Extrahepatic Cholangiocarcinoma (EHCH)_肝外胆管癌</t>
  </si>
  <si>
    <t>Intrahepatic Cholangiocarcinoma (IHCH)_肝内胆管癌</t>
  </si>
  <si>
    <t>Perihilar Cholangiocarcinoma (PHCH)_肝門部胆管癌</t>
  </si>
  <si>
    <t>Adenosquamous Carcinoma of the Gallbladder (GBASC)_胆嚢腺扁平上皮癌</t>
  </si>
  <si>
    <t>Gallbladder Adenocarcinoma, NOS (GBAD)_胆嚢腺癌、特定不能</t>
  </si>
  <si>
    <t>Small Cell Gallbladder Carcinoma (SCGBC)_胆嚢小細胞癌</t>
  </si>
  <si>
    <t>Acinar Cell Carcinoma of the Pancreas (PAAC)_膵腺房細胞癌</t>
  </si>
  <si>
    <t>Adenosquamous Carcinoma of the Pancreas (PAASC)_膵腺扁平上皮癌</t>
  </si>
  <si>
    <t>Cystic Tumor of the Pancreas (PACT)_膵嚢胞性腫瘍</t>
  </si>
  <si>
    <t>Pancreatic Adenocarcinoma (PAAD)_膵腺癌</t>
  </si>
  <si>
    <t>Pancreatic Neuroendocrine Tumor (PANET)_膵神経内分泌腫瘍</t>
  </si>
  <si>
    <t>Pancreatoblastoma (PB)_膵芽腫</t>
  </si>
  <si>
    <t>Solid Pseudopapillary Neoplasm of the Pancreas (SPN)_膵充実性偽乳頭状腫瘍</t>
  </si>
  <si>
    <t>Undifferentiated Carcinoma of the Pancreas (UCP)_膵未分化癌（膵退形成癌）</t>
  </si>
  <si>
    <t>Intraductal Oncocytic Papillary Neoplasm (IOPN)_膵管内オンコサイト乳頭腫瘍</t>
  </si>
  <si>
    <t>Intraductal Papillary Mucinous Neoplasm (IPMN)_膵管内乳頭粘液性腫瘍</t>
  </si>
  <si>
    <t>Intraductal Tubulopapillary Neoplasm (ITPN)_膵管内乳頭管状腫瘍</t>
  </si>
  <si>
    <t>Mucinous Cystic Neoplasm (MCN)_膵粘液性嚢胞腫瘍</t>
  </si>
  <si>
    <t>Serous Cystadenoma of the Pancreas (PSC)_膵漿液性嚢胞腺腫</t>
  </si>
  <si>
    <t>Osteoclastic Giant Cell Tumor (OSGCT)_膵未分化癌（膵退形成癌）破骨細胞型巨細胞を伴う</t>
  </si>
  <si>
    <t>Clear Cell Sarcoma of Kidney (CCSK)_腎明細胞肉腫</t>
  </si>
  <si>
    <t>Renal Cell Carcinoma (RCC)_腎細胞癌</t>
  </si>
  <si>
    <t>Renal Neuroendocrine Tumor (RNET)_腎神経内分泌腫瘍</t>
  </si>
  <si>
    <t>Wilms' Tumor (WT)_ウィルムス腫瘍</t>
  </si>
  <si>
    <t>Renal Clear Cell Carcinoma (CCRCC)_淡明細胞型腎細胞癌</t>
  </si>
  <si>
    <t>Renal Non-Clear Cell Carcinoma (NCCRCC)_非淡明細胞型腎細胞癌</t>
  </si>
  <si>
    <t>Renal Clear Cell Carcinoma with Sarcomatoid Features (SCCRCC)_肉腫様特徴を有する淡明細胞型腎細胞癌</t>
  </si>
  <si>
    <t>Chromophobe Renal Cell Carcinoma (CHRCC)_嫌色素性腎細胞癌</t>
  </si>
  <si>
    <t>Clear Cell Papillary Renal Cell Carcinoma (CCPRC)_淡明細胞型乳頭状腎細胞癌</t>
  </si>
  <si>
    <t>Collecting Duct Renal Cell Carcinoma (CDRCC)_集合管腎細胞癌</t>
  </si>
  <si>
    <t>FH-Deficient Renal Cell Carcinoma (FHRCC)_FH欠乏性腎細胞癌</t>
  </si>
  <si>
    <t>Papillary Renal Cell Carcinoma (PRCC)_乳頭状腎細胞癌</t>
  </si>
  <si>
    <t>Renal Angiomyolipoma (RAML)_腎血管筋脂肪腫</t>
  </si>
  <si>
    <t>Renal Medullary Carcinoma (MRC)_腎髄様癌</t>
  </si>
  <si>
    <t>Renal Mucinous Tubular Spindle Cell Carcinoma (MTSCC)_腎粘液管状紡錘細胞癌</t>
  </si>
  <si>
    <t>Renal Oncocytoma (ROCY)_腎膨大細胞腫</t>
  </si>
  <si>
    <t>Renal Small Cell Carcinoma (RSCC)_腎小細胞癌</t>
  </si>
  <si>
    <t>Sarcomatoid Renal Cell Carcinoma (SRCC)_肉腫様腎細胞癌</t>
  </si>
  <si>
    <t>Translocation-Associated Renal Cell Carcinoma (TRCC)_転座型腎細胞癌</t>
  </si>
  <si>
    <t>Unclassified Renal Cell Carcinoma (URCC)_分類不能型腎細胞癌</t>
  </si>
  <si>
    <t>Bladder Adenocarcinoma (BLAD)_膀胱腺癌</t>
  </si>
  <si>
    <t>Bladder Squamous Cell Carcinoma (BLSC)_膀胱扁平上皮癌</t>
  </si>
  <si>
    <t>Bladder Urothelial Carcinoma (BLCA)_膀胱尿路上皮癌</t>
  </si>
  <si>
    <t>Inflammatory Myofibroblastic Bladder Tumor (IMTB)_膀胱炎症性筋線維芽細胞性腫瘍</t>
  </si>
  <si>
    <t>Inverted Urothelial Papilloma (IUP)_尿路上皮内反性乳頭腫</t>
  </si>
  <si>
    <t>Mucosal Melanoma of the Urethra (URMM)_尿道粘膜（悪性）黒色腫</t>
  </si>
  <si>
    <t>Plasmacytoid/Signet Ring Cell Bladder Carcinoma (SRCBC)_膀胱形質細胞様/印環細胞癌</t>
  </si>
  <si>
    <t>Sarcomatoid Carcinoma of the Urinary Bladder (SCB)_膀胱肉腫様癌</t>
  </si>
  <si>
    <t>Small Cell Bladder Cancer (SCBC)_膀胱小細胞癌</t>
  </si>
  <si>
    <t>Upper Tract Urothelial Carcinoma (UTUC)_上部尿路上皮癌</t>
  </si>
  <si>
    <t>Urachal Carcinoma (URCA)_尿膜管癌</t>
  </si>
  <si>
    <t>Urethral Cancer (UCA)_尿道癌</t>
  </si>
  <si>
    <t>Urothelial Papilloma (UPA)_尿路上皮乳頭腫</t>
  </si>
  <si>
    <t>Urachal Adenocarcinoma (UA)_尿膜管腺癌</t>
  </si>
  <si>
    <t>Urethral Adenocarcinoma (UAD)_尿道腺癌</t>
  </si>
  <si>
    <t>Urethral Squamous Cell Carcinoma (USCC)_尿道扁平上皮癌</t>
  </si>
  <si>
    <t>Urethral Urothelial Carcinoma (UCU)_尿道尿路上皮癌</t>
  </si>
  <si>
    <t>Ovarian Cancer, Other (OOVC)_卵巣癌、その他</t>
  </si>
  <si>
    <t>Ovarian Epithelial Tumor (OVT)_上皮性卵巣癌</t>
  </si>
  <si>
    <t>Ovarian Germ Cell Tumor (OGCT)_卵巣胚細胞腫瘍</t>
  </si>
  <si>
    <t>Sex Cord Stromal Tumor (SCST)_性索間質腫瘍</t>
  </si>
  <si>
    <t>High-Grade Neuroendocrine Carcinoma of the Ovary (HGONEC)_高悪性度神経内分泌系卵巣癌</t>
  </si>
  <si>
    <t>High-Grade Serous Fallopian Tube Cancer (HGSFT)_高悪性度漿液性卵管癌</t>
  </si>
  <si>
    <t>Ovarian Choriocarcinoma, NOS (OCNOS)_卵巣絨毛癌、特定不能</t>
  </si>
  <si>
    <t>Brenner Tumor (BTOV)_ブレナー腫瘍</t>
  </si>
  <si>
    <t>Clear Cell Borderline Ovarian Tumor (CCBOV)_明細胞境界悪性卵巣腫瘍</t>
  </si>
  <si>
    <t>Clear Cell Ovarian Cancer (CCOV)_明細胞卵巣癌</t>
  </si>
  <si>
    <t>Endometrioid Borderlin Ovarian Tumor (EBOV)_類内膜境界悪性卵巣腫瘍</t>
  </si>
  <si>
    <t>Endometrioid Ovarian Cancer (EOV)_類子宮内膜卵巣癌</t>
  </si>
  <si>
    <t>Mixed Ovarian Carcinoma (MXOV)_混合性卵巣癌</t>
  </si>
  <si>
    <t>Mucinous Borderline Ovarian Tumor (MBOV)_粘液性境界悪性卵巣腫瘍</t>
  </si>
  <si>
    <t>Mucinous Ovarian Cancer (MOV)_粘液性卵巣癌</t>
  </si>
  <si>
    <t>Ovarian Carcinosarcoma/Malignant Mixed Mesodermal Tumor (OCS)_卵巣の癌肉腫/悪性混合ミュラー管（中胚葉）腫瘍</t>
  </si>
  <si>
    <t>Ovarian Seromucinous Adenoma (OSMAD)_漿粘液性卵巣腺腫</t>
  </si>
  <si>
    <t>Ovarian Seromucinous Borderline Tumor (OSMBT)_漿粘液性境界悪性卵巣腫瘍</t>
  </si>
  <si>
    <t>Ovarian Seromucinous Carcinoma (OSMCA)_漿粘液性卵巣癌腫</t>
  </si>
  <si>
    <t>Serous Borderline Ovarian Tumor (SBOV)_漿液性境界型卵巣腫瘍</t>
  </si>
  <si>
    <t>Serous Borderline Ovarian Tumor, Micropapillary (SBMOV)_微小乳頭状パターンを伴う漿液性境界卵巣腫瘍</t>
  </si>
  <si>
    <t>Serous Ovarian Cancer (SOC)_漿液性卵巣癌</t>
  </si>
  <si>
    <t>Small Cell Carcinoma of the Ovary (SCCO)_小細胞卵巣癌</t>
  </si>
  <si>
    <t>Dysgerminoma (ODYS)_卵巣未分化胚細胞腫</t>
  </si>
  <si>
    <t>Embryonal Carcinoma (OEC)_胎児性癌</t>
  </si>
  <si>
    <t>Immature Teratoma (OIMT)_卵巣未熟奇形腫</t>
  </si>
  <si>
    <t>Mature Teratoma (OMT)_卵巣成熟奇形腫</t>
  </si>
  <si>
    <t>Mixed Germ Cell Tumor (OMGCT)_卵巣混合性胚細胞腫瘍</t>
  </si>
  <si>
    <t>Polyembryoma (OPE)_卵巣多胚腫</t>
  </si>
  <si>
    <t>Yolk Sac Tumor (OYST)_卵巣卵黄嚢腫瘍</t>
  </si>
  <si>
    <t>Fibrothecoma (FT)_卵巣線維莢膜細胞種</t>
  </si>
  <si>
    <t>Gonadoblastoma (OGBL)_卵巣生殖腺芽細胞腫</t>
  </si>
  <si>
    <t>Granulosa Cell Tumor (GRCT)_卵巣顆粒膜細胞腫</t>
  </si>
  <si>
    <t>Sertoli-Leydig Cell Tumor (SLCT)_卵巣セルトリー・ライデッグ細胞腫</t>
  </si>
  <si>
    <t>Steroid Cell Tumor, NOS (SCT)_卵巣ステロイド細胞腫瘍、特定不能</t>
  </si>
  <si>
    <t>Brenner Tumor, Benign (BTBEOV)_ブレンナー腫瘍（良性）</t>
  </si>
  <si>
    <t>Brenner Tumor, Borderline (BTBOV)_ブレンナー腫瘍（境界悪性）</t>
  </si>
  <si>
    <t>Brenner Tumor, Malignant (BTMOV)_ブレンナー腫瘍（悪性）</t>
  </si>
  <si>
    <t>High-Grade Serous Ovarian Cancer (HGSOC)_卵巣高悪性度漿液性腺癌</t>
  </si>
  <si>
    <t>Low-Grade Serous Ovarian Cancer (LGSOC)_卵巣低悪性度漿液性腺癌</t>
  </si>
  <si>
    <t>Endometrial Carcinoma (UCEC)_子宮内膜癌</t>
  </si>
  <si>
    <t>Gestational Trophoblastic Disease (GTD)_妊娠性絨毛疾患</t>
  </si>
  <si>
    <t>Other Uterine Tumor (OUTT)_その他子宮癌</t>
  </si>
  <si>
    <t>Uterine Sarcoma/Mesenchymal (USARC)_子宮肉腫/間葉系</t>
  </si>
  <si>
    <t>Poorly Differentiated Carcinoma of the Uterus (UPDC)_子宮低分化癌</t>
  </si>
  <si>
    <t>Uterine Adenosquamous Carcinoma (UASC)_子宮腺扁平上皮癌</t>
  </si>
  <si>
    <t>Uterine Carcinosarcoma/Uterine Malignant Mixed Mullerian Tumor (UCS)_子宮癌肉腫/（子宮）悪性ミュラー管混合腫瘍</t>
  </si>
  <si>
    <t>Uterine Clear Cell Carcinoma (UCCC)_子宮明細胞癌</t>
  </si>
  <si>
    <t>Uterine Dedifferentiated Carcinoma (UDDC)_子宮脱分化癌</t>
  </si>
  <si>
    <t>Uterine Endometrioid Carcinoma (UEC)_子宮類内膜腺癌</t>
  </si>
  <si>
    <t>Uterine Mesonephric Carcinoma (UMNC)_子宮中腎癌</t>
  </si>
  <si>
    <t>Uterine Mixed Endometrial Carcinoma (UMEC)_子宮混合内膜癌</t>
  </si>
  <si>
    <t>Uterine Mucinous Carcinoma (UMC)_子宮粘液癌</t>
  </si>
  <si>
    <t>Uterine Neuroendocrine Carcinoma (UNEC)_子宮神経内分泌癌</t>
  </si>
  <si>
    <t>Uterine Serous Carcinoma/Uterine Papillary Serous Carcinoma (USC)_子宮漿液性癌/子宮乳頭状漿液性癌</t>
  </si>
  <si>
    <t>Uterine Undifferentiated Carcinoma (UUC)_子宮未分化癌</t>
  </si>
  <si>
    <t>Choriocarcinoma (UCCA)_絨毛癌</t>
  </si>
  <si>
    <t>Epithelioid Trophoblastic Tumor (ETT)_類上皮性トロホブラスト腫瘍</t>
  </si>
  <si>
    <t>Molar Pregnancy (MP)_奇胎妊娠</t>
  </si>
  <si>
    <t>Placental Site Trophoblastic Tumor (PSTT)_胎盤部トロホブラスト腫瘍</t>
  </si>
  <si>
    <t>Endometrial Stromal Sarcoma (ESS)_子宮内膜間質肉腫</t>
  </si>
  <si>
    <t>Undifferentiated Uterine Sarcoma (UUS)_子宮未分化肉腫</t>
  </si>
  <si>
    <t>Uterine Adenosarcoma (UAS)_子宮腺肉腫</t>
  </si>
  <si>
    <t>Uterine Perivascular Epithelioid Cell Tumor (UPECOMA)_子宮血管周囲性類上皮細胞性腫瘍</t>
  </si>
  <si>
    <t>Uterine Sarcoma, Other (OUSARC)_その他の子宮肉腫</t>
  </si>
  <si>
    <t>Uterine Smooth Muscle Tumor (USMT)_子宮平滑筋腫瘍</t>
  </si>
  <si>
    <t>Complete Hydatidiform Mole (CHM)_全胞状奇胎</t>
  </si>
  <si>
    <t>Invasive Hydatidiform Mole (IHM)_浸潤性胞状奇胎</t>
  </si>
  <si>
    <t>Partial Hydatidiform Mole (PHM)_部分胞状奇胎</t>
  </si>
  <si>
    <t>High-Grade Endometrial Stromal Sarcoma (HGESS)_高悪性度子宮内膜間質肉腫</t>
  </si>
  <si>
    <t>Low-Grade Endometrial Stromal Sarcoma (LGESS)_低悪性度子宮内膜間質肉腫</t>
  </si>
  <si>
    <t>Uterine Epithelioid Leiomyosarcoma (UELMS)_子宮類上皮平滑筋肉腫</t>
  </si>
  <si>
    <t>Uterine Leiomyoma (ULM)_子宮平滑筋腫</t>
  </si>
  <si>
    <t>Uterine Leiomyosarcoma (ULMS)_子宮平滑筋肉腫</t>
  </si>
  <si>
    <t>Uterine Myxoid Leiomyosarcoma (UMLMS)_子宮粘液様平滑筋肉腫</t>
  </si>
  <si>
    <t>Cervical Adenocarcinoma (CEAD)_子宮頸部腺癌</t>
  </si>
  <si>
    <t>Cervical Adenocarcinoma In Situ (CEAIS)_子宮頸上皮内腺癌</t>
  </si>
  <si>
    <t>Cervical Adenoid Basal Carcinoma (CABC)_子宮頸部腺様基底細胞癌</t>
  </si>
  <si>
    <t>Cervical Adenoid Cystic Carcinoma (CACC)_腺様嚢胞癌（子宮頸部）</t>
  </si>
  <si>
    <t>Cervical Adenosquamous Carcinoma (CEAS)_子宮頸部腺扁平上皮癌</t>
  </si>
  <si>
    <t>Cervical Leiomyosarcoma (CELI)_子宮頸部平滑筋肉腫</t>
  </si>
  <si>
    <t>Cervical Neuroendocrine Tumor (CENE)_子宮頸部神経内分泌腫瘍</t>
  </si>
  <si>
    <t>Cervical Rhabdomyosarcoma (CERMS)_子宮頸部横紋筋肉腫</t>
  </si>
  <si>
    <t>Cervical Squamous Cell Carcinoma (CESC)_子宮頸部扁平上皮癌</t>
  </si>
  <si>
    <t>Glassy Cell Carcinoma of the Cervix (CEGCC)_子宮頸部すりガラス細胞癌</t>
  </si>
  <si>
    <t>Mixed Cervical Carcinoma (MCCE)_混合子宮頸癌</t>
  </si>
  <si>
    <t>Small Cell Carcinoma of the Cervix (SCCE)_子宮頸部小細胞癌</t>
  </si>
  <si>
    <t>Villoglandular Adenocarcinoma of the Cervix (VGCE)_子宮頸部絨毛腺管状腺癌</t>
  </si>
  <si>
    <t>Cervical Clear Cell Carcinoma (CECC)_子宮頸部明細胞癌</t>
  </si>
  <si>
    <t>Cervical Endometrioid Carcinoma (CEEN)_子宮頸部子宮内膜癌</t>
  </si>
  <si>
    <t>Cervical Serous Carcinoma (CESE)_子宮頸部漿液性癌</t>
  </si>
  <si>
    <t>Endocervical Adenocarcinoma (ECAD)_子宮内頸部腺癌</t>
  </si>
  <si>
    <t>Mucinous Carcinoma (CEMU)_子宮頸部粘液癌</t>
  </si>
  <si>
    <t>Villoglandular Carcinoma (CEVG)_子宮頸部絨毛腺管癌</t>
  </si>
  <si>
    <t>Germ Cell Tumor of the Vulva (VGCT)_外陰部胚細胞腫瘍</t>
  </si>
  <si>
    <t>Mucinous Adenocarcinoma of the Vulva/Vagina (VMA)_外陰部/膣粘液腺癌</t>
  </si>
  <si>
    <t>Mucosal Melanoma of the Vulva/Vagina (VMM)_外陰部/膣粘膜黒色腫</t>
  </si>
  <si>
    <t>Poorly Differentiated Vaginal Carcinoma (VPDC)_低分化膣癌</t>
  </si>
  <si>
    <t>Squamous Cell Carcinoma of the Vulva/Vagina (VSC)_外陰部/膣扁平上皮癌</t>
  </si>
  <si>
    <t>Vaginal Adenocarcinoma (VA)_膣腺癌</t>
  </si>
  <si>
    <t>Dysgerminoma (VDYS)_外陰部未分化胚細胞腫</t>
  </si>
  <si>
    <t>Embryonal Carcinoma (VOEC)_胎児性癌</t>
  </si>
  <si>
    <t>Immature Teratoma (VIMT)_外陰部未熟奇形腫</t>
  </si>
  <si>
    <t>Mature Teratoma (VMT)_外陰部成熟奇形腫</t>
  </si>
  <si>
    <t>Mixed Germ Cell Tumor (VMGCT)_外陰部混合性胚細胞腫瘍</t>
  </si>
  <si>
    <t>Polyembryoma (VPE)_外陰部多胚腫</t>
  </si>
  <si>
    <t>Yolk Sac Tumor (VYST)_外陰部卵黄嚢腫瘍</t>
  </si>
  <si>
    <t>Prostate Neuroendocrine Carcinoma (PRNE)_前立腺神経内分泌腫瘍</t>
  </si>
  <si>
    <t>Prostate Small Cell Carcinoma (PRSCC)_前立腺小細胞癌</t>
  </si>
  <si>
    <t>Prostate Squamous Cell Carcinoma (PRSC)_前立腺扁平上皮癌</t>
  </si>
  <si>
    <t>Non-Seminomatous Germ Cell Tumor (NSGCT)_非セミノーマ胚細胞腫瘍</t>
  </si>
  <si>
    <t>Seminoma (SEM)_精上皮腫</t>
  </si>
  <si>
    <t>Sex Cord Stromal Tumor (TSCST)_性索間質腫瘍</t>
  </si>
  <si>
    <t>Testicular Lymphoma (TLYM)_精巣リンパ腫</t>
  </si>
  <si>
    <t>Testicular Mesothelioma (TMESO)_精巣中皮腫</t>
  </si>
  <si>
    <t>Choriocarcinoma (TCCA)_絨毛癌</t>
  </si>
  <si>
    <t>Embryonal Carcinoma (EMBCA)_胎児性癌</t>
  </si>
  <si>
    <t>Mixed Germ Cell Tumor (MGCT)_混合性胚細胞腫瘍</t>
  </si>
  <si>
    <t>Teratoma (TT)_精巣奇形腫</t>
  </si>
  <si>
    <t>Yolk Sac Tumor (TYST)_卵黄嚢腫瘍</t>
  </si>
  <si>
    <t>Germ Cell Tumor with Somatic-Type Malignancy (GCTSTM)_体細胞系の悪性成分を伴う胚細胞性腫瘍</t>
  </si>
  <si>
    <t>Penile Squamous Cell Carcinoma (PSCC)_陰茎扁平上皮癌</t>
  </si>
  <si>
    <t>Basaloid Penile Squamous Cell Carcinoma (BPSCC)_陰茎基底細胞様扁平上皮癌</t>
  </si>
  <si>
    <t>Verrucous Penile Squamous Cell Carcinoma (VPSCC)_陰茎疣状扁平上皮癌</t>
  </si>
  <si>
    <t>Warty Penile Squamous Cell Carcinoma (WPSCC)_陰茎疣状扁平上皮癌</t>
  </si>
  <si>
    <t>Aggressive Digital Papillary Adenocarcinoma (ADPA)_侵襲性指趾乳頭状腺がん</t>
  </si>
  <si>
    <t>Atypical Fibroxanthoma (AFX)_異型性線維黄色腫</t>
  </si>
  <si>
    <t>Atypical Nevus (AN)_異型性母斑</t>
  </si>
  <si>
    <t>Basal Cell Carcinoma (BCC)_基底細胞癌</t>
  </si>
  <si>
    <t>Cutaneous Squamous Cell Carcinoma (CSCC)_有棘細胞癌</t>
  </si>
  <si>
    <t>Dermatofibroma (DF)_皮膚線維腫</t>
  </si>
  <si>
    <t>Dermatofibrosarcoma Protuberans (DFSP)_隆起性皮膚線維肉腫</t>
  </si>
  <si>
    <t>Desmoplastic Trichoepithelioma (DTE)_線維硬化性毛包上皮腫瘍</t>
  </si>
  <si>
    <t>Endocrine Mucin Producing Sweat Gland Carcinoma (EMPSGC)_内分泌性粘液産生性汗腺癌</t>
  </si>
  <si>
    <t>Extramammary Paget Disease (EMPD)_乳房外パジェット病</t>
  </si>
  <si>
    <t>Melanoma (MEL)_悪性黒色腫</t>
  </si>
  <si>
    <t>Merkel Cell Carcinoma (MCC)_メルケル細胞癌</t>
  </si>
  <si>
    <t>Microcystic Adnexal Carcinoma (MAC)_微小嚢胞性付属器癌</t>
  </si>
  <si>
    <t>Porocarcinoma/Spiroadenocarcinoma (POCA)_汗孔癌/らせん腺癌</t>
  </si>
  <si>
    <t>Poroma/Acrospiroma (PORO)_汗孔腫/先端汗腺腫</t>
  </si>
  <si>
    <t>Proliferating Pilar Cystic Tumor (PPCT)_増殖性外毛根鞘嚢腫</t>
  </si>
  <si>
    <t>Sebaceous Carcinoma (SEBA)_皮脂腺癌</t>
  </si>
  <si>
    <t>Skin Adnexal Carcinoma (SKAC)_皮膚付属器癌</t>
  </si>
  <si>
    <t>Spiroma/Spiradenoma (SPIR)_汗腺腫瘍/らせん腺種</t>
  </si>
  <si>
    <t>Sweat Gland Adenocarcinoma (SGAD)_汗腺腺癌</t>
  </si>
  <si>
    <t>Sweat Gland Carcinoma/Apocrine Eccrine Carcinoma (AECA)_汗腺癌/アポクリン・エクリン癌</t>
  </si>
  <si>
    <t>Acral Melanoma (ACRM)_先端黒色腫</t>
  </si>
  <si>
    <t>Congenital Nevus (SKCN)_先天性母斑</t>
  </si>
  <si>
    <t>Cutaneous Melanoma (SKCM)_皮膚黒色腫</t>
  </si>
  <si>
    <t>Desmoplastic Melanoma (DESM)_線維形成性黒色腫</t>
  </si>
  <si>
    <t>Lentigo Maligna Melanoma (SKLMM)_悪性黒子黒色腫</t>
  </si>
  <si>
    <t>Melanoma of Unknown Primary (MUP)_原発不明の黒色腫</t>
  </si>
  <si>
    <t>Spitzoid Melanoma (SPZM)_Spitz 母斑様黒色腫</t>
  </si>
  <si>
    <t>Aggressive Angiomyxoma (AA)_侵襲性血管粘液腫</t>
  </si>
  <si>
    <t>Alveolar Soft Part Sarcoma (ASPS)_胞巣状軟部肉腫</t>
  </si>
  <si>
    <t>Angiomatoid Fibrous Histiocytoma (AFH)_類血管腫型線維性組織球腫</t>
  </si>
  <si>
    <t>Angiosarcoma (ANGS)_血管肉腫</t>
  </si>
  <si>
    <t>Atypical Lipomatous Tumor (ALT)_異型脂肪腫様腫瘍</t>
  </si>
  <si>
    <t>Clear Cell Sarcoma (CCS)_明細胞肉腫</t>
  </si>
  <si>
    <t>Dendritic Cell Sarcoma (DCS)_樹状細胞肉腫</t>
  </si>
  <si>
    <t>Desmoid/Aggressive Fibromatosis (DES)_デスモイド/侵襲性線維腫症</t>
  </si>
  <si>
    <t>Desmoplastic Small-Round-Cell Tumor (DSRCT)_線維形成性小円形細胞腫瘍</t>
  </si>
  <si>
    <t>Epithelioid Hemangioendothelioma (EHAE)_類上皮血管内皮腫</t>
  </si>
  <si>
    <t>Epithelioid Sarcoma (EPIS)_類上皮肉腫</t>
  </si>
  <si>
    <t>Ewing Sarcoma of Soft Tissue (ESST)_骨外性ユーイング肉腫</t>
  </si>
  <si>
    <t>Fibrosarcoma (FIBS)_線維肉腫</t>
  </si>
  <si>
    <t>Gastrointestinal Stromal Tumor (GIST)_消化管間質腫瘍</t>
  </si>
  <si>
    <t>Glomangiosarcoma (GS)_悪性グロムス腫瘍</t>
  </si>
  <si>
    <t>Hemangioma (HEMA)_血管腫</t>
  </si>
  <si>
    <t>Infantile Fibrosarcoma (IFS)_乳児型線維肉腫</t>
  </si>
  <si>
    <t>Inflammatory Myofibroblastic Tumor (IMT)_炎症性筋線維芽細胞腫瘍</t>
  </si>
  <si>
    <t>Intimal Sarcoma (INTS)_血管内膜肉腫</t>
  </si>
  <si>
    <t>Leiomyoma (LM)_平滑筋腫</t>
  </si>
  <si>
    <t>Leiomyosarcoma (LMS)_平滑筋肉腫</t>
  </si>
  <si>
    <t>Liposarcoma (LIPO)_脂肪肉腫</t>
  </si>
  <si>
    <t>Low-Grade Fibromyxoid Sarcoma (LGFMS)_低悪性度線維粘液肉腫</t>
  </si>
  <si>
    <t>Malignant Glomus Tumor (MGST)_悪性グロムス腫瘍</t>
  </si>
  <si>
    <t>Myofibroma (MF)_筋線維腫</t>
  </si>
  <si>
    <t>Myofibromatosis (IMS)_筋線維腫症</t>
  </si>
  <si>
    <t>Myopericytoma (MPC)_筋周皮腫</t>
  </si>
  <si>
    <t>Myxofibrosarcoma (MFS)_粘液線維肉腫</t>
  </si>
  <si>
    <t>Myxoma (MYXO)_粘液腫</t>
  </si>
  <si>
    <t>Paraganglioma (PGNG)_傍神経節腫 パラガングリオーマ</t>
  </si>
  <si>
    <t>Perivascular Epithelioid Cell Tumor (PECOMA)_血管周囲性類上皮細胞性腫瘍</t>
  </si>
  <si>
    <t>Pseudomyogenic Hemangioendothelioma (PMHE)_偽筋原性血管内皮腫</t>
  </si>
  <si>
    <t>Radiation-Associated Sarcoma (RAS)_放射線誘発肉腫</t>
  </si>
  <si>
    <t>Rhabdomyosarcoma (RMS)_横紋筋肉腫</t>
  </si>
  <si>
    <t>Round Cell Sarcoma, NOS (RCSNOS)_円形細胞肉腫、特定不能</t>
  </si>
  <si>
    <t>Sarcoma, NOS (SARCNOS)_肉腫、特定不能</t>
  </si>
  <si>
    <t>Soft Tissue Myoepithelial Carcinoma (STMYEC)_軟部の筋上皮癌</t>
  </si>
  <si>
    <t>Solitary Fibrous Tumor/Hemangiopericytoma (SFT)_孤立性線維性腫瘍/血管周皮種</t>
  </si>
  <si>
    <t>Synovial Sarcoma (SYNS)_滑膜肉腫</t>
  </si>
  <si>
    <t>Tenosynovial Giant Cell Tumor Diffuse Type (TGCT)_びまん型腱滑膜巨細胞腫</t>
  </si>
  <si>
    <t>Undifferentiated Pleomorphic Sarcoma/Malignant Fibrous Histiocytoma/High-Grade Spindle Cell Sarcoma (MFH)_未分化多形肉腫/悪性線維性組織球腫/高悪性度紡錐細胞肉腫</t>
  </si>
  <si>
    <t>Histiocytic Dendritic Cell Sarcoma (HDCS)_組織球性樹状細胞肉腫</t>
  </si>
  <si>
    <t>Proximal-Type Epithelioid Sarcoma (PTES)_近位型類上皮肉腫</t>
  </si>
  <si>
    <t>Sclerosing Epithelioid Fibrosarcoma (SEF)_硬化性類上皮線維肉腫</t>
  </si>
  <si>
    <t>Dedifferentiated Liposarcoma (DDLS)_脱分化型脂肪肉腫</t>
  </si>
  <si>
    <t>Myxoid/Round-Cell Liposarcoma (MRLS)_粘液型/円形細胞型脂肪肉腫</t>
  </si>
  <si>
    <t>Pleomorphic Liposarcoma (PLLS)_多形型脂肪肉腫</t>
  </si>
  <si>
    <t>Well-Differentiated Liposarcoma (WDLS)_高分化型脂肪肉腫</t>
  </si>
  <si>
    <t>Ossifying Fibromyxoid Tumor (OFMT)_骨化性線維粘液性腫瘍</t>
  </si>
  <si>
    <t>Alveolar Rhabdomyosarcoma (ARMS)_胞巣型横紋筋肉腫</t>
  </si>
  <si>
    <t>Embryonal Rhabdomyosarcoma (ERMS)_胎児型横紋筋肉腫</t>
  </si>
  <si>
    <t>Pleomorphic Rhabdomyosarcoma (PLRMS)_多形型横紋筋肉腫</t>
  </si>
  <si>
    <t>Spindle Cell Rhabdomyosarcoma (SCRMS)_紡錘形細胞型横紋筋肉腫</t>
  </si>
  <si>
    <t>Spindle Cell/Sclerosing Rhabdomyosarcoma (SCSRMS)_紡錘形細胞型/硬化型横紋筋肉腫</t>
  </si>
  <si>
    <t>Adamantinoma (ADMA)_アダマンチノーマ</t>
  </si>
  <si>
    <t>Chondroblastoma (CHBL)_軟骨芽細胞腫</t>
  </si>
  <si>
    <t>Chondrosarcoma (CHS)_軟骨肉腫</t>
  </si>
  <si>
    <t>Chordoma (CHDM)_脊索腫</t>
  </si>
  <si>
    <t>Ewing Sarcoma (ES)_ユーイング肉腫</t>
  </si>
  <si>
    <t>Giant Cell Tumor of Bone (GCTB)_骨巨細胞腫</t>
  </si>
  <si>
    <t>Osteosarcoma (OS)_骨肉腫</t>
  </si>
  <si>
    <t>Dedifferentiated Chondrosarcoma (DDCHS)_脱分化型軟骨肉腫</t>
  </si>
  <si>
    <t>Extraskeletal Myxoid Chondrosarcoma (EMCHS)_骨外性粘液性軟骨肉腫</t>
  </si>
  <si>
    <t>Mesenchymal Chondrosarcoma (MCHS)_間葉型軟骨肉腫</t>
  </si>
  <si>
    <t>Myxoid Chondrosarcoma (MYCHS)_粘液性軟骨肉腫</t>
  </si>
  <si>
    <t>Conventional Type Chordoma (CCHDM)_通常型脊索腫</t>
  </si>
  <si>
    <t>Dedifferentiated Chordoma (DDCHDM)_脱分化型脊索腫</t>
  </si>
  <si>
    <t>Chondroblastic Osteosarcoma (CHOS)_軟骨芽細胞型骨肉腫</t>
  </si>
  <si>
    <t>Fibroblastic Osteosarcoma (FIOS)_線維芽細胞型骨肉腫</t>
  </si>
  <si>
    <t>High-Grade Surface Osteosarcoma (HGSOS)_高悪性度表在性骨肉腫</t>
  </si>
  <si>
    <t>Low-Grade Central Osteosarcoma (LGCOS)_低悪性度中心性骨肉腫</t>
  </si>
  <si>
    <t>Osteoblastic Osteosarcoma (OSOS)_骨芽細胞型骨肉腫</t>
  </si>
  <si>
    <t>Parosteal Osteosarcoma (PAOS)_傍骨性骨肉腫</t>
  </si>
  <si>
    <t>Periosteal Osteosarcoma (PEOS)_骨膜性骨肉腫</t>
  </si>
  <si>
    <t>Secondary Osteosarcoma (SECOS)_二次性骨肉腫</t>
  </si>
  <si>
    <t>Small Cell Osteosarcoma (SCOS)_小細胞型骨肉腫</t>
  </si>
  <si>
    <t>Telangiectatic Osteosarcoma (TEOS)_血管拡張型骨肉腫</t>
  </si>
  <si>
    <t>Adenocarcinoma In Situ (AIS)_原発不明上皮内腺癌</t>
  </si>
  <si>
    <t>Cancer of Unknown Primary (CUP)_原発不明癌</t>
  </si>
  <si>
    <t>Extra Gonadal Germ Cell Tumor (EGCT)_原発不明性腺外胚細胞腫瘍</t>
  </si>
  <si>
    <t>Mixed Cancer Types (MIXED)_原発不明混合性型癌</t>
  </si>
  <si>
    <t>Acinar Cell Carcinoma, NOS (ACN)_原発不明腺房細胞癌、特定不能</t>
  </si>
  <si>
    <t>Adenocarcinoma, NOS (ADNOS)_原発不明腺癌、特定不能</t>
  </si>
  <si>
    <t>Cancer of Unknown Primary, NOS (CUPNOS)_原発不明癌、特定不能</t>
  </si>
  <si>
    <t>Neuroendocrine Carcinoma, NOS (NECNOS)_原発不明神経内分泌癌、特定不能</t>
  </si>
  <si>
    <t>Neuroendocrine Tumor, NOS (NETNOS)_原発不明神経内分泌腫瘍、特定不能</t>
  </si>
  <si>
    <t>Poorly Differentiated Carcinoma, NOS (PDC)_原発不明低分化癌、特定不能</t>
  </si>
  <si>
    <t>Small Cell Carcinoma of Unknown Primary (SCUP)_原発不明小細胞癌、特定不能</t>
  </si>
  <si>
    <t>Squamous Cell Carcinoma, NOS (SCCNOS)_原発不明扁平上皮癌、特定不能</t>
  </si>
  <si>
    <t>Undifferentiated Malignant Neoplasm (UDMN)_未分化悪性新生物</t>
  </si>
  <si>
    <t>（記述式）</t>
    <rPh sb="1" eb="3">
      <t>キジュツ</t>
    </rPh>
    <rPh sb="3" eb="4">
      <t>シキ</t>
    </rPh>
    <phoneticPr fontId="2"/>
  </si>
  <si>
    <t>性別</t>
    <rPh sb="0" eb="2">
      <t>セイベツ</t>
    </rPh>
    <phoneticPr fontId="2"/>
  </si>
  <si>
    <t>（選択式）</t>
    <rPh sb="1" eb="3">
      <t>センタク</t>
    </rPh>
    <rPh sb="3" eb="4">
      <t>シキ</t>
    </rPh>
    <phoneticPr fontId="2"/>
  </si>
  <si>
    <t>生年月日（YYYY/MM/DD)</t>
    <rPh sb="0" eb="2">
      <t>セイネン</t>
    </rPh>
    <rPh sb="2" eb="4">
      <t>ガッピ</t>
    </rPh>
    <phoneticPr fontId="2"/>
  </si>
  <si>
    <t>移植歴</t>
    <rPh sb="0" eb="2">
      <t>イショク</t>
    </rPh>
    <rPh sb="2" eb="3">
      <t>レキ</t>
    </rPh>
    <phoneticPr fontId="2"/>
  </si>
  <si>
    <t>がん種区分（第１階層）</t>
    <rPh sb="2" eb="3">
      <t>タネ</t>
    </rPh>
    <rPh sb="3" eb="5">
      <t>クブン</t>
    </rPh>
    <rPh sb="6" eb="7">
      <t>ダイ</t>
    </rPh>
    <rPh sb="8" eb="10">
      <t>カイソウ</t>
    </rPh>
    <phoneticPr fontId="2"/>
  </si>
  <si>
    <t>がん種区分（その他の場合具体的に）</t>
    <rPh sb="2" eb="3">
      <t>タネ</t>
    </rPh>
    <rPh sb="3" eb="5">
      <t>クブン</t>
    </rPh>
    <rPh sb="8" eb="9">
      <t>ホカ</t>
    </rPh>
    <rPh sb="10" eb="12">
      <t>バアイ</t>
    </rPh>
    <rPh sb="12" eb="15">
      <t>グタイテキ</t>
    </rPh>
    <phoneticPr fontId="2"/>
  </si>
  <si>
    <t>診断名【第１選択】</t>
    <rPh sb="0" eb="2">
      <t>シンダン</t>
    </rPh>
    <rPh sb="2" eb="3">
      <t>メイ</t>
    </rPh>
    <rPh sb="4" eb="5">
      <t>ダイ</t>
    </rPh>
    <rPh sb="6" eb="8">
      <t>センタク</t>
    </rPh>
    <phoneticPr fontId="2"/>
  </si>
  <si>
    <t>診断名【第２選択】</t>
    <rPh sb="0" eb="2">
      <t>シンダン</t>
    </rPh>
    <rPh sb="2" eb="3">
      <t>メイ</t>
    </rPh>
    <rPh sb="4" eb="5">
      <t>ダイ</t>
    </rPh>
    <rPh sb="6" eb="8">
      <t>センタク</t>
    </rPh>
    <phoneticPr fontId="2"/>
  </si>
  <si>
    <t>臨床病期</t>
    <rPh sb="0" eb="2">
      <t>リンショウ</t>
    </rPh>
    <rPh sb="2" eb="4">
      <t>ビョウキ</t>
    </rPh>
    <phoneticPr fontId="2"/>
  </si>
  <si>
    <t>男</t>
    <rPh sb="0" eb="1">
      <t>オトコ</t>
    </rPh>
    <phoneticPr fontId="2"/>
  </si>
  <si>
    <t>あり（次に移植部位を英語でご記入ください）</t>
    <rPh sb="3" eb="4">
      <t>ツギ</t>
    </rPh>
    <rPh sb="5" eb="7">
      <t>イショク</t>
    </rPh>
    <rPh sb="7" eb="9">
      <t>ブイ</t>
    </rPh>
    <rPh sb="10" eb="12">
      <t>エイゴ</t>
    </rPh>
    <rPh sb="14" eb="16">
      <t>キニュウ</t>
    </rPh>
    <phoneticPr fontId="2"/>
  </si>
  <si>
    <t>女</t>
    <rPh sb="0" eb="1">
      <t>オンナ</t>
    </rPh>
    <phoneticPr fontId="2"/>
  </si>
  <si>
    <t>これまでの登録区分の有無</t>
    <rPh sb="5" eb="7">
      <t>トウロク</t>
    </rPh>
    <rPh sb="7" eb="9">
      <t>クブン</t>
    </rPh>
    <rPh sb="10" eb="12">
      <t>ウム</t>
    </rPh>
    <phoneticPr fontId="2"/>
  </si>
  <si>
    <t>なし</t>
    <phoneticPr fontId="2"/>
  </si>
  <si>
    <t>あり（次に詳細を記載してください）</t>
    <rPh sb="3" eb="4">
      <t>ツギ</t>
    </rPh>
    <rPh sb="5" eb="7">
      <t>ショウサイ</t>
    </rPh>
    <rPh sb="8" eb="10">
      <t>キサイ</t>
    </rPh>
    <phoneticPr fontId="2"/>
  </si>
  <si>
    <t>症例関係区分</t>
    <rPh sb="0" eb="2">
      <t>ショウレイ</t>
    </rPh>
    <rPh sb="2" eb="4">
      <t>カンケイ</t>
    </rPh>
    <rPh sb="4" eb="6">
      <t>クブン</t>
    </rPh>
    <phoneticPr fontId="2"/>
  </si>
  <si>
    <t>重複がん</t>
    <rPh sb="0" eb="2">
      <t>ジュウフク</t>
    </rPh>
    <phoneticPr fontId="2"/>
  </si>
  <si>
    <t>前医からの転院フォロー</t>
    <rPh sb="0" eb="1">
      <t>マエ</t>
    </rPh>
    <rPh sb="1" eb="2">
      <t>イ</t>
    </rPh>
    <rPh sb="5" eb="7">
      <t>テンイン</t>
    </rPh>
    <phoneticPr fontId="2"/>
  </si>
  <si>
    <t>前医実施後再検査</t>
    <rPh sb="0" eb="1">
      <t>マエ</t>
    </rPh>
    <rPh sb="1" eb="2">
      <t>イ</t>
    </rPh>
    <rPh sb="2" eb="5">
      <t>ジッシゴ</t>
    </rPh>
    <rPh sb="5" eb="6">
      <t>サイ</t>
    </rPh>
    <rPh sb="6" eb="8">
      <t>ケンサ</t>
    </rPh>
    <phoneticPr fontId="2"/>
  </si>
  <si>
    <t>その他</t>
    <rPh sb="2" eb="3">
      <t>ホカ</t>
    </rPh>
    <phoneticPr fontId="2"/>
  </si>
  <si>
    <t>がん腫区分</t>
    <rPh sb="2" eb="3">
      <t>シュ</t>
    </rPh>
    <rPh sb="3" eb="5">
      <t>クブン</t>
    </rPh>
    <phoneticPr fontId="2"/>
  </si>
  <si>
    <t>中枢神経系/脳（CNS/Brain)</t>
    <rPh sb="0" eb="2">
      <t>チュウスウ</t>
    </rPh>
    <rPh sb="2" eb="4">
      <t>シンケイ</t>
    </rPh>
    <rPh sb="4" eb="5">
      <t>ケイ</t>
    </rPh>
    <rPh sb="6" eb="7">
      <t>ノウ</t>
    </rPh>
    <phoneticPr fontId="2"/>
  </si>
  <si>
    <t>頭頸部（Head and Neck)</t>
    <rPh sb="0" eb="3">
      <t>トウケイブ</t>
    </rPh>
    <phoneticPr fontId="2"/>
  </si>
  <si>
    <t>眼(Eye)</t>
    <rPh sb="0" eb="1">
      <t>メ</t>
    </rPh>
    <phoneticPr fontId="2"/>
  </si>
  <si>
    <t>肺(Lung)</t>
    <rPh sb="0" eb="1">
      <t>ハイ</t>
    </rPh>
    <phoneticPr fontId="2"/>
  </si>
  <si>
    <t>胸膜(Pleura)</t>
    <rPh sb="0" eb="2">
      <t>キョウマク</t>
    </rPh>
    <phoneticPr fontId="2"/>
  </si>
  <si>
    <t>胸腺(Thymus)</t>
    <rPh sb="0" eb="2">
      <t>キョウセン</t>
    </rPh>
    <phoneticPr fontId="2"/>
  </si>
  <si>
    <t>甲状腺(Thyroid)</t>
    <rPh sb="0" eb="3">
      <t>コウジョウセン</t>
    </rPh>
    <phoneticPr fontId="2"/>
  </si>
  <si>
    <t>乳(Breast)</t>
    <rPh sb="0" eb="1">
      <t>チチ</t>
    </rPh>
    <phoneticPr fontId="2"/>
  </si>
  <si>
    <t>食道/胃(Esophagus/Stomach)</t>
    <rPh sb="0" eb="2">
      <t>ショクドウ</t>
    </rPh>
    <rPh sb="3" eb="4">
      <t>イ</t>
    </rPh>
    <phoneticPr fontId="2"/>
  </si>
  <si>
    <t>十二指腸乳頭部(Ampulla of Vater)</t>
    <rPh sb="0" eb="4">
      <t>ジュウニシチョウ</t>
    </rPh>
    <rPh sb="4" eb="6">
      <t>ニュウトウ</t>
    </rPh>
    <rPh sb="6" eb="7">
      <t>ブ</t>
    </rPh>
    <phoneticPr fontId="2"/>
  </si>
  <si>
    <t>腸(Bowel)</t>
    <rPh sb="0" eb="1">
      <t>チョウ</t>
    </rPh>
    <phoneticPr fontId="2"/>
  </si>
  <si>
    <t>肝(Liver)</t>
    <rPh sb="0" eb="1">
      <t>キモ</t>
    </rPh>
    <phoneticPr fontId="2"/>
  </si>
  <si>
    <t>胆道(Biliary Tract)</t>
    <rPh sb="0" eb="2">
      <t>タンドウ</t>
    </rPh>
    <phoneticPr fontId="2"/>
  </si>
  <si>
    <t>膵(Pancreas)</t>
    <rPh sb="0" eb="1">
      <t>スイ</t>
    </rPh>
    <phoneticPr fontId="2"/>
  </si>
  <si>
    <t>腎(Kidney)</t>
    <rPh sb="0" eb="1">
      <t>ジン</t>
    </rPh>
    <phoneticPr fontId="2"/>
  </si>
  <si>
    <t>副腎(Adrenal Gland)</t>
    <rPh sb="0" eb="2">
      <t>フクジン</t>
    </rPh>
    <phoneticPr fontId="2"/>
  </si>
  <si>
    <t>膀胱/尿管(Bladder/Urinary Tract)</t>
    <rPh sb="0" eb="2">
      <t>ボウコウ</t>
    </rPh>
    <rPh sb="3" eb="5">
      <t>ニョウカン</t>
    </rPh>
    <phoneticPr fontId="2"/>
  </si>
  <si>
    <t>前立腺(Prostate)</t>
    <rPh sb="0" eb="3">
      <t>ゼンリツセン</t>
    </rPh>
    <phoneticPr fontId="2"/>
  </si>
  <si>
    <t>精巣(Testis)</t>
    <rPh sb="0" eb="2">
      <t>セイソウ</t>
    </rPh>
    <phoneticPr fontId="2"/>
  </si>
  <si>
    <t>陰茎(Penis)</t>
    <rPh sb="0" eb="2">
      <t>インケイ</t>
    </rPh>
    <phoneticPr fontId="2"/>
  </si>
  <si>
    <t>子宮(Uterus)</t>
    <rPh sb="0" eb="2">
      <t>シキュウ</t>
    </rPh>
    <phoneticPr fontId="2"/>
  </si>
  <si>
    <t>子宮頚部(Cervix)</t>
    <rPh sb="0" eb="2">
      <t>シキュウ</t>
    </rPh>
    <rPh sb="2" eb="4">
      <t>ケイブ</t>
    </rPh>
    <phoneticPr fontId="2"/>
  </si>
  <si>
    <t>卵巣/卵管(Ovary/Fallopian Tube)</t>
    <rPh sb="0" eb="2">
      <t>ランソウ</t>
    </rPh>
    <rPh sb="3" eb="5">
      <t>ランカン</t>
    </rPh>
    <phoneticPr fontId="2"/>
  </si>
  <si>
    <t>膣（Vulva/Vagina）</t>
    <rPh sb="0" eb="1">
      <t>チツ</t>
    </rPh>
    <phoneticPr fontId="2"/>
  </si>
  <si>
    <t>皮膚(Skin)</t>
    <rPh sb="0" eb="2">
      <t>ヒフ</t>
    </rPh>
    <phoneticPr fontId="2"/>
  </si>
  <si>
    <t>骨(Bone)</t>
    <rPh sb="0" eb="1">
      <t>ホネ</t>
    </rPh>
    <phoneticPr fontId="2"/>
  </si>
  <si>
    <t>軟部組織(Soft Tissue)</t>
    <rPh sb="0" eb="1">
      <t>ヤワ</t>
    </rPh>
    <rPh sb="1" eb="2">
      <t>ブ</t>
    </rPh>
    <rPh sb="2" eb="4">
      <t>ソシキ</t>
    </rPh>
    <phoneticPr fontId="2"/>
  </si>
  <si>
    <t>腹膜(Peritoneum)</t>
    <rPh sb="0" eb="2">
      <t>フクマク</t>
    </rPh>
    <phoneticPr fontId="2"/>
  </si>
  <si>
    <t>骨髄(Myeloid)</t>
    <rPh sb="0" eb="2">
      <t>コツズイ</t>
    </rPh>
    <phoneticPr fontId="2"/>
  </si>
  <si>
    <t>リンパ節(Lymphoid)</t>
    <rPh sb="3" eb="4">
      <t>セツ</t>
    </rPh>
    <phoneticPr fontId="2"/>
  </si>
  <si>
    <t>末梢神経系(Peripheral Nervous System)</t>
    <rPh sb="0" eb="2">
      <t>マッショウ</t>
    </rPh>
    <rPh sb="2" eb="4">
      <t>シンケイ</t>
    </rPh>
    <rPh sb="4" eb="5">
      <t>ケイ</t>
    </rPh>
    <phoneticPr fontId="2"/>
  </si>
  <si>
    <t>その他(Other)</t>
    <rPh sb="2" eb="3">
      <t>ホカ</t>
    </rPh>
    <phoneticPr fontId="2"/>
  </si>
  <si>
    <t>がん腫区分（FMI）</t>
    <rPh sb="2" eb="3">
      <t>シュ</t>
    </rPh>
    <rPh sb="3" eb="5">
      <t>クブン</t>
    </rPh>
    <phoneticPr fontId="2"/>
  </si>
  <si>
    <t>中皮腫・骨・軟部組織腫瘍</t>
    <rPh sb="0" eb="1">
      <t>チュウ</t>
    </rPh>
    <rPh sb="1" eb="2">
      <t>カワ</t>
    </rPh>
    <rPh sb="2" eb="3">
      <t>シュ</t>
    </rPh>
    <rPh sb="4" eb="5">
      <t>ホネ</t>
    </rPh>
    <rPh sb="6" eb="7">
      <t>ヤワ</t>
    </rPh>
    <rPh sb="7" eb="8">
      <t>ブ</t>
    </rPh>
    <rPh sb="8" eb="10">
      <t>ソシキ</t>
    </rPh>
    <rPh sb="10" eb="12">
      <t>シュヨウ</t>
    </rPh>
    <phoneticPr fontId="2"/>
  </si>
  <si>
    <t>乳腺・女性生殖器腫瘍</t>
    <rPh sb="0" eb="2">
      <t>ニュウセン</t>
    </rPh>
    <rPh sb="3" eb="5">
      <t>ジョセイ</t>
    </rPh>
    <rPh sb="5" eb="8">
      <t>セイショクキ</t>
    </rPh>
    <rPh sb="8" eb="10">
      <t>シュヨウ</t>
    </rPh>
    <phoneticPr fontId="2"/>
  </si>
  <si>
    <t>脳・中枢神経系腫瘍</t>
    <rPh sb="0" eb="1">
      <t>ノウ</t>
    </rPh>
    <rPh sb="2" eb="4">
      <t>チュウスウ</t>
    </rPh>
    <rPh sb="4" eb="6">
      <t>シンケイ</t>
    </rPh>
    <rPh sb="6" eb="7">
      <t>ケイ</t>
    </rPh>
    <rPh sb="7" eb="9">
      <t>シュヨウ</t>
    </rPh>
    <phoneticPr fontId="2"/>
  </si>
  <si>
    <t>甲状腺・内分泌腺腫瘍</t>
    <rPh sb="0" eb="3">
      <t>コウジョウセン</t>
    </rPh>
    <rPh sb="4" eb="7">
      <t>ナイブンピツ</t>
    </rPh>
    <rPh sb="7" eb="8">
      <t>セン</t>
    </rPh>
    <rPh sb="8" eb="10">
      <t>シュヨウ</t>
    </rPh>
    <phoneticPr fontId="2"/>
  </si>
  <si>
    <t>希少がん</t>
    <rPh sb="0" eb="2">
      <t>キショウ</t>
    </rPh>
    <phoneticPr fontId="2"/>
  </si>
  <si>
    <t>涙管癌</t>
    <phoneticPr fontId="2"/>
  </si>
  <si>
    <t>膣　悪性黒色腫</t>
    <phoneticPr fontId="2"/>
  </si>
  <si>
    <t>心膜　中皮腫</t>
    <phoneticPr fontId="2"/>
  </si>
  <si>
    <t>脳　退形成性星細胞腫</t>
    <phoneticPr fontId="2"/>
  </si>
  <si>
    <t>甲状腺　乳頭状癌</t>
    <phoneticPr fontId="2"/>
  </si>
  <si>
    <t>原発不明　腺癌</t>
  </si>
  <si>
    <t>（以下に英語で組織診断名をご記入ください）</t>
    <rPh sb="1" eb="3">
      <t>イカ</t>
    </rPh>
    <phoneticPr fontId="2"/>
  </si>
  <si>
    <t>眼内　扁平上皮癌</t>
    <phoneticPr fontId="2"/>
  </si>
  <si>
    <t>食道　扁平上皮癌</t>
    <phoneticPr fontId="2"/>
  </si>
  <si>
    <t>肺　扁平上皮癌</t>
    <phoneticPr fontId="2"/>
  </si>
  <si>
    <t>外陰　悪性黒色腫</t>
  </si>
  <si>
    <t>腹膜　中皮腫</t>
    <phoneticPr fontId="2"/>
  </si>
  <si>
    <t>乳腺　粘液癌</t>
    <phoneticPr fontId="2"/>
  </si>
  <si>
    <t>脳　星細胞腫</t>
    <phoneticPr fontId="2"/>
  </si>
  <si>
    <t>原発不明　肉腫様癌</t>
    <phoneticPr fontId="2"/>
  </si>
  <si>
    <t>眼内　悪性黒色腫</t>
    <phoneticPr fontId="2"/>
  </si>
  <si>
    <t>食道　上皮内扁平上皮癌</t>
    <phoneticPr fontId="2"/>
  </si>
  <si>
    <t>肺　上皮内腺癌</t>
    <phoneticPr fontId="2"/>
  </si>
  <si>
    <t>原発不明　悪性黒色腫</t>
    <phoneticPr fontId="2"/>
  </si>
  <si>
    <t>胸膜　中皮腫</t>
    <phoneticPr fontId="2"/>
  </si>
  <si>
    <t>前立腺　癌肉腫</t>
    <phoneticPr fontId="2"/>
  </si>
  <si>
    <t>脳　毛様細胞性星細胞腫</t>
    <phoneticPr fontId="2"/>
  </si>
  <si>
    <t>甲状腺　髄様癌</t>
    <phoneticPr fontId="2"/>
  </si>
  <si>
    <t>原発不明　肉腫（その他）</t>
    <phoneticPr fontId="2"/>
  </si>
  <si>
    <t>頭頸部　腺癌</t>
    <phoneticPr fontId="2"/>
  </si>
  <si>
    <t>食道　消化管間質腫瘍</t>
    <phoneticPr fontId="2"/>
  </si>
  <si>
    <t>皮膚　メラノサイト異形成</t>
    <phoneticPr fontId="2"/>
  </si>
  <si>
    <t>精巣　中皮腫</t>
    <phoneticPr fontId="2"/>
  </si>
  <si>
    <t>乳腺　乳頭癌</t>
    <phoneticPr fontId="2"/>
  </si>
  <si>
    <t>前立腺　肉腫（その他）</t>
    <phoneticPr fontId="2"/>
  </si>
  <si>
    <t xml:space="preserve">脳　毛様類粘液性星細胞腫 </t>
    <phoneticPr fontId="2"/>
  </si>
  <si>
    <t>甲状腺　未分化癌</t>
    <phoneticPr fontId="2"/>
  </si>
  <si>
    <t>原発不明　悪性新生物（その他）</t>
    <phoneticPr fontId="2"/>
  </si>
  <si>
    <t>頭頸部　リンパ上皮腫</t>
    <phoneticPr fontId="2"/>
  </si>
  <si>
    <t>肺　大細胞癌</t>
    <phoneticPr fontId="2"/>
  </si>
  <si>
    <t>皮膚　悪性黒色腫</t>
    <phoneticPr fontId="2"/>
  </si>
  <si>
    <t>骨　軟骨肉腫</t>
    <phoneticPr fontId="2"/>
  </si>
  <si>
    <t>乳腺　葉状腫瘍</t>
    <phoneticPr fontId="2"/>
  </si>
  <si>
    <t>前立腺　導管腺癌</t>
    <phoneticPr fontId="2"/>
  </si>
  <si>
    <t>脳　びまん性星細胞腫</t>
    <phoneticPr fontId="2"/>
  </si>
  <si>
    <t xml:space="preserve">原発不明　扁平上皮癌 </t>
    <phoneticPr fontId="2"/>
  </si>
  <si>
    <t>皮膚　乳房外パジェット病</t>
    <phoneticPr fontId="2"/>
  </si>
  <si>
    <t>頭頸部　多型低悪性度腺癌</t>
    <phoneticPr fontId="2"/>
  </si>
  <si>
    <t>皮膚　線維形成性黒色腫</t>
    <phoneticPr fontId="2"/>
  </si>
  <si>
    <t>骨　肉腫 (その他)</t>
    <phoneticPr fontId="2"/>
  </si>
  <si>
    <t>乳腺　非浸潤性乳管癌</t>
    <phoneticPr fontId="2"/>
  </si>
  <si>
    <t>前立腺　神経内分泌癌</t>
    <phoneticPr fontId="2"/>
  </si>
  <si>
    <t>脳　膠芽腫</t>
    <phoneticPr fontId="2"/>
  </si>
  <si>
    <t>皮膚　メルケル細胞癌</t>
    <phoneticPr fontId="2"/>
  </si>
  <si>
    <t>頭頸部　シュナイダー癌</t>
    <phoneticPr fontId="2"/>
  </si>
  <si>
    <t>肺　粘表皮癌</t>
    <phoneticPr fontId="2"/>
  </si>
  <si>
    <t>皮膚　グロームス腫瘍</t>
    <phoneticPr fontId="2"/>
  </si>
  <si>
    <t>乳腺　浸潤性乳管癌</t>
    <phoneticPr fontId="2"/>
  </si>
  <si>
    <t>前立腺　未分化癌</t>
    <phoneticPr fontId="2"/>
  </si>
  <si>
    <t>脳　膠腫（その他）</t>
    <phoneticPr fontId="2"/>
  </si>
  <si>
    <t>原発不明　消化管間質腫瘍</t>
    <phoneticPr fontId="2"/>
  </si>
  <si>
    <t>頭頸部　紡錘形細胞癌</t>
    <phoneticPr fontId="2"/>
  </si>
  <si>
    <t>胃　消化管間質腫瘍</t>
    <phoneticPr fontId="2"/>
  </si>
  <si>
    <t>肺　多形腺腫</t>
    <phoneticPr fontId="2"/>
  </si>
  <si>
    <t>皮膚　肉腫（その他）</t>
    <phoneticPr fontId="2"/>
  </si>
  <si>
    <t>乳腺　浸潤性小葉癌</t>
    <phoneticPr fontId="2"/>
  </si>
  <si>
    <t>脳　膠肉腫</t>
    <phoneticPr fontId="2"/>
  </si>
  <si>
    <t>原発不明癌（その他）</t>
  </si>
  <si>
    <t>軟部組織　線維腫症</t>
    <phoneticPr fontId="2"/>
  </si>
  <si>
    <t>頭頸部　扁平上皮癌</t>
    <phoneticPr fontId="2"/>
  </si>
  <si>
    <t>肺　癌肉腫</t>
    <phoneticPr fontId="2"/>
  </si>
  <si>
    <t>皮膚　扁平上皮癌 (その他)</t>
    <phoneticPr fontId="2"/>
  </si>
  <si>
    <t>乳腺　非浸潤性小葉癌</t>
    <phoneticPr fontId="2"/>
  </si>
  <si>
    <t>精巣　ライディッヒ細胞腫瘍</t>
    <phoneticPr fontId="2"/>
  </si>
  <si>
    <t>膀胱　神経内分泌癌</t>
    <phoneticPr fontId="2"/>
  </si>
  <si>
    <t>脳　神経膠症</t>
    <phoneticPr fontId="2"/>
  </si>
  <si>
    <t>軟部組織　脂肪肉腫</t>
    <phoneticPr fontId="2"/>
  </si>
  <si>
    <t>頭頸部　扁平上皮性乳頭腫</t>
    <phoneticPr fontId="2"/>
  </si>
  <si>
    <t>小腸　腺癌</t>
    <phoneticPr fontId="2"/>
  </si>
  <si>
    <t>乳腺　化生癌</t>
    <phoneticPr fontId="2"/>
  </si>
  <si>
    <t>精巣　セルトリ細胞腫瘍</t>
    <phoneticPr fontId="2"/>
  </si>
  <si>
    <t>膀胱　小細胞癌</t>
    <phoneticPr fontId="2"/>
  </si>
  <si>
    <t>脳　乏突起膠腫</t>
    <phoneticPr fontId="2"/>
  </si>
  <si>
    <t>軟部組織　NUT正中線癌</t>
  </si>
  <si>
    <t>頭頸部　悪性黒色腫</t>
    <phoneticPr fontId="2"/>
  </si>
  <si>
    <t>肺　肉腫様癌</t>
    <phoneticPr fontId="2"/>
  </si>
  <si>
    <t>軟部組織　明細胞肉腫</t>
    <phoneticPr fontId="2"/>
  </si>
  <si>
    <t>乳腺　癌肉腫</t>
    <phoneticPr fontId="2"/>
  </si>
  <si>
    <t>膀胱　腺癌</t>
    <phoneticPr fontId="2"/>
  </si>
  <si>
    <t>脳　乏突起星細胞腫</t>
    <phoneticPr fontId="2"/>
  </si>
  <si>
    <t>尿膜管癌（その他）</t>
    <phoneticPr fontId="2"/>
  </si>
  <si>
    <t>虫垂　腺癌</t>
    <phoneticPr fontId="2"/>
  </si>
  <si>
    <t>軟部組織　線維形成性小円形細胞腫瘍</t>
    <phoneticPr fontId="2"/>
  </si>
  <si>
    <t>膀胱　扁平上皮癌</t>
    <phoneticPr fontId="2"/>
  </si>
  <si>
    <t>脳　退形成性乏突起膠腫</t>
    <phoneticPr fontId="2"/>
  </si>
  <si>
    <t>上咽頭（鼻咽頭）および副鼻腔癌　腺癌</t>
    <phoneticPr fontId="2"/>
  </si>
  <si>
    <t>虫垂　粘液性腫瘍（その他）</t>
    <phoneticPr fontId="2"/>
  </si>
  <si>
    <t>肺　非小細胞肺癌（その他）</t>
    <phoneticPr fontId="2"/>
  </si>
  <si>
    <t>軟部組織　円形細胞肉腫（その他）</t>
    <phoneticPr fontId="2"/>
  </si>
  <si>
    <t>精巣　胚細胞腫（精上皮腫）</t>
    <phoneticPr fontId="2"/>
  </si>
  <si>
    <t>膀胱　消化管間質腫瘍</t>
    <phoneticPr fontId="2"/>
  </si>
  <si>
    <t>脳　上衣腫</t>
    <phoneticPr fontId="2"/>
  </si>
  <si>
    <t>上咽頭（鼻咽頭）および副鼻腔癌　リンパ上皮腫</t>
    <phoneticPr fontId="2"/>
  </si>
  <si>
    <t>結腸　腺癌</t>
    <phoneticPr fontId="2"/>
  </si>
  <si>
    <t>軟部組織　肉腫 (その他)</t>
    <phoneticPr fontId="2"/>
  </si>
  <si>
    <t>脳　髄膜腫</t>
    <phoneticPr fontId="2"/>
  </si>
  <si>
    <t>結腸　腺扁平上皮癌</t>
    <phoneticPr fontId="2"/>
  </si>
  <si>
    <t>軟部組織　滑膜肉腫</t>
    <phoneticPr fontId="2"/>
  </si>
  <si>
    <t>腎臓　尿路上皮癌</t>
    <phoneticPr fontId="2"/>
  </si>
  <si>
    <t>中枢神経系　肉腫（その他）</t>
    <phoneticPr fontId="2"/>
  </si>
  <si>
    <t>上咽頭（鼻咽頭）および副鼻腔癌　未分化癌</t>
    <phoneticPr fontId="2"/>
  </si>
  <si>
    <t>結腸　異形成</t>
    <phoneticPr fontId="2"/>
  </si>
  <si>
    <t>軟部組織　平滑筋肉腫</t>
    <phoneticPr fontId="2"/>
  </si>
  <si>
    <t>陰茎　尿路上皮癌</t>
    <phoneticPr fontId="2"/>
  </si>
  <si>
    <t>尿管　尿路上皮癌</t>
    <phoneticPr fontId="2"/>
  </si>
  <si>
    <t>脊椎　星細胞腫</t>
    <phoneticPr fontId="2"/>
  </si>
  <si>
    <t>結腸　神経内分泌癌</t>
    <phoneticPr fontId="2"/>
  </si>
  <si>
    <t>軟部組織　孤立性線維性腫瘍</t>
    <phoneticPr fontId="2"/>
  </si>
  <si>
    <t>子宮内膜　腺癌（その他）</t>
    <phoneticPr fontId="2"/>
  </si>
  <si>
    <t>尿管　非浸潤性尿路上皮癌</t>
    <phoneticPr fontId="2"/>
  </si>
  <si>
    <t>脊椎　膠腫（その他）</t>
    <phoneticPr fontId="2"/>
  </si>
  <si>
    <t>唾液腺　腺房細胞癌</t>
    <phoneticPr fontId="2"/>
  </si>
  <si>
    <t>結腸　腺腫性ポリープ</t>
    <phoneticPr fontId="2"/>
  </si>
  <si>
    <t>軟部組織　メラノサイト病変</t>
    <phoneticPr fontId="2"/>
  </si>
  <si>
    <t>尿道　非浸潤性尿路上皮癌</t>
    <phoneticPr fontId="2"/>
  </si>
  <si>
    <t>結腸　消化管間質腫瘍</t>
    <phoneticPr fontId="2"/>
  </si>
  <si>
    <t>軟部組織　横紋筋肉腫 (その他)</t>
    <phoneticPr fontId="2"/>
  </si>
  <si>
    <t>原発不明　尿路上皮癌</t>
    <phoneticPr fontId="2"/>
  </si>
  <si>
    <t>乳腺　血管肉腫</t>
    <phoneticPr fontId="2"/>
  </si>
  <si>
    <t>尿道　腺癌</t>
    <phoneticPr fontId="2"/>
  </si>
  <si>
    <t>尿道　明細胞癌</t>
    <phoneticPr fontId="2"/>
  </si>
  <si>
    <t>直腸　神経内分泌癌</t>
    <phoneticPr fontId="2"/>
  </si>
  <si>
    <t>副腎　褐色細胞腫</t>
    <phoneticPr fontId="2"/>
  </si>
  <si>
    <t>子宮　腺肉腫</t>
    <phoneticPr fontId="2"/>
  </si>
  <si>
    <t>尿道　扁平上皮癌</t>
    <phoneticPr fontId="2"/>
  </si>
  <si>
    <t>唾液腺　乳腺類似分泌癌（MASK）</t>
    <phoneticPr fontId="2"/>
  </si>
  <si>
    <t>直腸　腺癌</t>
    <phoneticPr fontId="2"/>
  </si>
  <si>
    <t>子宮　平滑筋肉腫</t>
    <phoneticPr fontId="2"/>
  </si>
  <si>
    <t>子宮　内膜間質肉腫</t>
    <phoneticPr fontId="2"/>
  </si>
  <si>
    <t>陰茎　扁平上皮癌</t>
    <phoneticPr fontId="2"/>
  </si>
  <si>
    <t>肛門　扁平上皮癌</t>
    <phoneticPr fontId="2"/>
  </si>
  <si>
    <t>子宮　癌肉腫</t>
    <phoneticPr fontId="2"/>
  </si>
  <si>
    <t>唾液腺　未分化癌</t>
    <phoneticPr fontId="2"/>
  </si>
  <si>
    <t>肛門　悪性黒色腫</t>
    <phoneticPr fontId="2"/>
  </si>
  <si>
    <t>子宮　肉腫（その他）</t>
    <phoneticPr fontId="2"/>
  </si>
  <si>
    <t>卵管　腺癌</t>
    <phoneticPr fontId="2"/>
  </si>
  <si>
    <t>唾液腺　肉腫（その他）</t>
    <phoneticPr fontId="2"/>
  </si>
  <si>
    <t>卵管　癌肉腫</t>
    <phoneticPr fontId="2"/>
  </si>
  <si>
    <t>気管　扁平上皮癌</t>
    <phoneticPr fontId="2"/>
  </si>
  <si>
    <t>卵管　類内膜癌</t>
    <phoneticPr fontId="2"/>
  </si>
  <si>
    <t>卵管　漿液性癌</t>
    <phoneticPr fontId="2"/>
  </si>
  <si>
    <t>卵巣　腺肉腫</t>
    <phoneticPr fontId="2"/>
  </si>
  <si>
    <t>卵巣　癌肉腫</t>
    <phoneticPr fontId="2"/>
  </si>
  <si>
    <t>胆嚢　異形成</t>
    <phoneticPr fontId="2"/>
  </si>
  <si>
    <t>卵巣　明細胞癌</t>
    <phoneticPr fontId="2"/>
  </si>
  <si>
    <t>胆嚢　扁平上皮癌</t>
    <phoneticPr fontId="2"/>
  </si>
  <si>
    <t>卵巣　類内膜腺癌</t>
    <phoneticPr fontId="2"/>
  </si>
  <si>
    <t>卵巣　類内膜境界悪性腫瘍（EBT/APET）</t>
    <phoneticPr fontId="2"/>
  </si>
  <si>
    <t>卵巣　漿液性癌</t>
    <phoneticPr fontId="2"/>
  </si>
  <si>
    <t>卵巣　漿液性癌（high grade）</t>
    <phoneticPr fontId="2"/>
  </si>
  <si>
    <t>膵癌　肝様癌</t>
    <phoneticPr fontId="2"/>
  </si>
  <si>
    <t>卵巣　漿液性癌（low grade）</t>
    <phoneticPr fontId="2"/>
  </si>
  <si>
    <t>卵巣　漿液性腫瘍（LMP）</t>
    <phoneticPr fontId="2"/>
  </si>
  <si>
    <t>卵巣　粘液性癌</t>
    <phoneticPr fontId="2"/>
  </si>
  <si>
    <t>膵癌　神経内分泌癌</t>
    <phoneticPr fontId="2"/>
  </si>
  <si>
    <t>膵癌　神経内分泌腫瘍</t>
    <phoneticPr fontId="2"/>
  </si>
  <si>
    <t>卵巣　顆粒膜細胞腫瘍</t>
    <phoneticPr fontId="2"/>
  </si>
  <si>
    <t>膵癌　膵管内乳頭粘液性腫瘍</t>
    <phoneticPr fontId="2"/>
  </si>
  <si>
    <t>卵巣　性索間質腫瘍</t>
    <phoneticPr fontId="2"/>
  </si>
  <si>
    <t>卵巣　胚細胞腫</t>
    <phoneticPr fontId="2"/>
  </si>
  <si>
    <t>膵癌　粘液性嚢胞腺癌</t>
    <phoneticPr fontId="2"/>
  </si>
  <si>
    <t>卵巣　肉腫（その他）</t>
    <phoneticPr fontId="2"/>
  </si>
  <si>
    <t>膵胆管癌（その他）</t>
    <phoneticPr fontId="2"/>
  </si>
  <si>
    <t>腹膜　癌肉腫</t>
    <phoneticPr fontId="2"/>
  </si>
  <si>
    <t>腹膜　明細胞癌</t>
    <phoneticPr fontId="2"/>
  </si>
  <si>
    <t>腹膜　類内膜腺癌</t>
  </si>
  <si>
    <t>腹膜　類内膜癌</t>
    <phoneticPr fontId="2"/>
  </si>
  <si>
    <t>腹膜　漿液性癌</t>
    <phoneticPr fontId="2"/>
  </si>
  <si>
    <t>腹膜　漿液性腫瘍（低悪性度）</t>
    <phoneticPr fontId="2"/>
  </si>
  <si>
    <t>胎盤　絨毛癌</t>
    <phoneticPr fontId="2"/>
  </si>
  <si>
    <t>胎盤　トロホブラスト性腫瘍</t>
    <phoneticPr fontId="2"/>
  </si>
  <si>
    <t>原発不明　漿液性癌</t>
    <phoneticPr fontId="2"/>
  </si>
  <si>
    <t>stage1</t>
    <phoneticPr fontId="2"/>
  </si>
  <si>
    <t>stage2</t>
    <phoneticPr fontId="2"/>
  </si>
  <si>
    <t>stage3</t>
    <phoneticPr fontId="2"/>
  </si>
  <si>
    <t>stage4</t>
    <phoneticPr fontId="2"/>
  </si>
  <si>
    <t>不明／該当なし</t>
    <rPh sb="0" eb="2">
      <t>フメイ</t>
    </rPh>
    <rPh sb="3" eb="5">
      <t>ガイトウ</t>
    </rPh>
    <phoneticPr fontId="2"/>
  </si>
  <si>
    <t>同意項目①</t>
    <phoneticPr fontId="2"/>
  </si>
  <si>
    <t>同意する</t>
    <rPh sb="0" eb="2">
      <t>ドウイ</t>
    </rPh>
    <phoneticPr fontId="2"/>
  </si>
  <si>
    <t>同意しない</t>
    <rPh sb="0" eb="2">
      <t>ドウイ</t>
    </rPh>
    <phoneticPr fontId="2"/>
  </si>
  <si>
    <t>同意項目②</t>
    <rPh sb="0" eb="2">
      <t>ドウイ</t>
    </rPh>
    <rPh sb="2" eb="4">
      <t>コウモク</t>
    </rPh>
    <phoneticPr fontId="2"/>
  </si>
  <si>
    <t>情報提供を希望する</t>
    <rPh sb="0" eb="2">
      <t>ジョウホウ</t>
    </rPh>
    <rPh sb="2" eb="4">
      <t>テイキョウ</t>
    </rPh>
    <rPh sb="5" eb="7">
      <t>キボウ</t>
    </rPh>
    <phoneticPr fontId="2"/>
  </si>
  <si>
    <t>情報提供を希望しない</t>
    <rPh sb="0" eb="2">
      <t>ジョウホウ</t>
    </rPh>
    <rPh sb="2" eb="4">
      <t>テイキョウ</t>
    </rPh>
    <rPh sb="5" eb="7">
      <t>キボウ</t>
    </rPh>
    <phoneticPr fontId="2"/>
  </si>
  <si>
    <t>同意項目③</t>
    <rPh sb="0" eb="2">
      <t>ドウイ</t>
    </rPh>
    <rPh sb="2" eb="4">
      <t>コウモク</t>
    </rPh>
    <phoneticPr fontId="2"/>
  </si>
  <si>
    <t>検査区分</t>
    <rPh sb="0" eb="2">
      <t>ケンサ</t>
    </rPh>
    <rPh sb="2" eb="4">
      <t>クブン</t>
    </rPh>
    <phoneticPr fontId="2"/>
  </si>
  <si>
    <t>保険</t>
    <rPh sb="0" eb="2">
      <t>ホケン</t>
    </rPh>
    <phoneticPr fontId="2"/>
  </si>
  <si>
    <t>保険外併用療法</t>
    <rPh sb="0" eb="2">
      <t>ホケン</t>
    </rPh>
    <rPh sb="2" eb="3">
      <t>ソト</t>
    </rPh>
    <rPh sb="3" eb="5">
      <t>ヘイヨウ</t>
    </rPh>
    <rPh sb="5" eb="7">
      <t>リョウホウ</t>
    </rPh>
    <phoneticPr fontId="2"/>
  </si>
  <si>
    <t>検査種別</t>
    <rPh sb="0" eb="2">
      <t>ケンサ</t>
    </rPh>
    <rPh sb="2" eb="4">
      <t>シュベツ</t>
    </rPh>
    <phoneticPr fontId="2"/>
  </si>
  <si>
    <t>NCC OncoPanel</t>
    <phoneticPr fontId="2"/>
  </si>
  <si>
    <t>FoundationOne CDx</t>
    <phoneticPr fontId="2"/>
  </si>
  <si>
    <t>検体種別（FFPE、新鮮凍結）</t>
    <phoneticPr fontId="2"/>
  </si>
  <si>
    <t>FFPE</t>
    <phoneticPr fontId="2"/>
  </si>
  <si>
    <t>検体採取方法</t>
    <rPh sb="0" eb="2">
      <t>ケンタイ</t>
    </rPh>
    <rPh sb="2" eb="4">
      <t>サイシュ</t>
    </rPh>
    <rPh sb="4" eb="6">
      <t>ホウホウ</t>
    </rPh>
    <phoneticPr fontId="2"/>
  </si>
  <si>
    <t>不明</t>
    <rPh sb="0" eb="2">
      <t>フメイ</t>
    </rPh>
    <phoneticPr fontId="2"/>
  </si>
  <si>
    <t>検体採取部位</t>
    <rPh sb="0" eb="2">
      <t>ケンタイ</t>
    </rPh>
    <rPh sb="2" eb="4">
      <t>サイシュ</t>
    </rPh>
    <rPh sb="4" eb="6">
      <t>ブイ</t>
    </rPh>
    <phoneticPr fontId="2"/>
  </si>
  <si>
    <t>原発巣</t>
    <rPh sb="0" eb="2">
      <t>ゲンパツ</t>
    </rPh>
    <rPh sb="2" eb="3">
      <t>ス</t>
    </rPh>
    <phoneticPr fontId="2"/>
  </si>
  <si>
    <t>転移巣</t>
    <rPh sb="0" eb="2">
      <t>テンイ</t>
    </rPh>
    <rPh sb="2" eb="3">
      <t>ス</t>
    </rPh>
    <phoneticPr fontId="2"/>
  </si>
  <si>
    <t>具体的な採取部位</t>
    <rPh sb="0" eb="3">
      <t>グタイテキ</t>
    </rPh>
    <rPh sb="4" eb="6">
      <t>サイシュ</t>
    </rPh>
    <rPh sb="6" eb="8">
      <t>ブイ</t>
    </rPh>
    <phoneticPr fontId="2"/>
  </si>
  <si>
    <t>中枢神経系</t>
    <rPh sb="0" eb="2">
      <t>チュウスウ</t>
    </rPh>
    <rPh sb="2" eb="4">
      <t>シンケイ</t>
    </rPh>
    <rPh sb="4" eb="5">
      <t>ケイ</t>
    </rPh>
    <phoneticPr fontId="2"/>
  </si>
  <si>
    <t>脳</t>
    <rPh sb="0" eb="1">
      <t>ノウ</t>
    </rPh>
    <phoneticPr fontId="2"/>
  </si>
  <si>
    <t>眼</t>
    <rPh sb="0" eb="1">
      <t>メ</t>
    </rPh>
    <phoneticPr fontId="2"/>
  </si>
  <si>
    <t>口腔</t>
    <rPh sb="0" eb="2">
      <t>コウクウ</t>
    </rPh>
    <phoneticPr fontId="2"/>
  </si>
  <si>
    <t>咽頭</t>
    <rPh sb="0" eb="2">
      <t>イントウ</t>
    </rPh>
    <phoneticPr fontId="2"/>
  </si>
  <si>
    <t>喉頭</t>
    <rPh sb="0" eb="1">
      <t>ノド</t>
    </rPh>
    <rPh sb="1" eb="2">
      <t>アタマ</t>
    </rPh>
    <phoneticPr fontId="2"/>
  </si>
  <si>
    <t>鼻・副鼻腔</t>
    <rPh sb="0" eb="1">
      <t>ハナ</t>
    </rPh>
    <rPh sb="2" eb="5">
      <t>フクビクウ</t>
    </rPh>
    <phoneticPr fontId="2"/>
  </si>
  <si>
    <t>唾液腺</t>
    <rPh sb="0" eb="2">
      <t>ダエキ</t>
    </rPh>
    <rPh sb="2" eb="3">
      <t>セン</t>
    </rPh>
    <phoneticPr fontId="2"/>
  </si>
  <si>
    <t>甲状腺</t>
    <rPh sb="0" eb="3">
      <t>コウジョウセン</t>
    </rPh>
    <phoneticPr fontId="2"/>
  </si>
  <si>
    <t>肺</t>
    <rPh sb="0" eb="1">
      <t>ハイ</t>
    </rPh>
    <phoneticPr fontId="2"/>
  </si>
  <si>
    <t>胸膜</t>
    <rPh sb="0" eb="2">
      <t>キョウマク</t>
    </rPh>
    <phoneticPr fontId="2"/>
  </si>
  <si>
    <t>胸腺</t>
    <rPh sb="0" eb="2">
      <t>キョウセン</t>
    </rPh>
    <phoneticPr fontId="2"/>
  </si>
  <si>
    <t>乳</t>
    <rPh sb="0" eb="1">
      <t>チチ</t>
    </rPh>
    <phoneticPr fontId="2"/>
  </si>
  <si>
    <t>食道</t>
    <rPh sb="0" eb="2">
      <t>ショクドウ</t>
    </rPh>
    <phoneticPr fontId="2"/>
  </si>
  <si>
    <t>胃</t>
    <rPh sb="0" eb="1">
      <t>イ</t>
    </rPh>
    <phoneticPr fontId="2"/>
  </si>
  <si>
    <t>十二指腸乳頭部</t>
    <rPh sb="0" eb="4">
      <t>ジュウニシチョウ</t>
    </rPh>
    <rPh sb="4" eb="7">
      <t>ニュウトウブ</t>
    </rPh>
    <phoneticPr fontId="2"/>
  </si>
  <si>
    <t>小腸</t>
    <rPh sb="0" eb="2">
      <t>ショウチョウ</t>
    </rPh>
    <phoneticPr fontId="2"/>
  </si>
  <si>
    <t>虫垂</t>
    <rPh sb="0" eb="1">
      <t>ムシ</t>
    </rPh>
    <rPh sb="1" eb="2">
      <t>タレ</t>
    </rPh>
    <phoneticPr fontId="2"/>
  </si>
  <si>
    <t>大腸</t>
    <rPh sb="0" eb="2">
      <t>ダイチョウ</t>
    </rPh>
    <phoneticPr fontId="2"/>
  </si>
  <si>
    <t>肝</t>
    <rPh sb="0" eb="1">
      <t>キモ</t>
    </rPh>
    <phoneticPr fontId="2"/>
  </si>
  <si>
    <t>胆道</t>
    <rPh sb="0" eb="2">
      <t>タンドウ</t>
    </rPh>
    <phoneticPr fontId="2"/>
  </si>
  <si>
    <t>膵</t>
    <rPh sb="0" eb="1">
      <t>スイ</t>
    </rPh>
    <phoneticPr fontId="2"/>
  </si>
  <si>
    <t>腎</t>
    <rPh sb="0" eb="1">
      <t>ジン</t>
    </rPh>
    <phoneticPr fontId="2"/>
  </si>
  <si>
    <t>腎盂</t>
    <rPh sb="0" eb="2">
      <t>ジンウ</t>
    </rPh>
    <phoneticPr fontId="2"/>
  </si>
  <si>
    <t>副腎</t>
    <rPh sb="0" eb="2">
      <t>フクジン</t>
    </rPh>
    <phoneticPr fontId="2"/>
  </si>
  <si>
    <t>膀胱</t>
    <rPh sb="0" eb="2">
      <t>ボウコウ</t>
    </rPh>
    <phoneticPr fontId="2"/>
  </si>
  <si>
    <t>尿管</t>
    <rPh sb="0" eb="2">
      <t>ニョウカン</t>
    </rPh>
    <phoneticPr fontId="2"/>
  </si>
  <si>
    <t>前立腺</t>
    <rPh sb="0" eb="3">
      <t>ゼンリツセン</t>
    </rPh>
    <phoneticPr fontId="2"/>
  </si>
  <si>
    <t>精巣</t>
    <rPh sb="0" eb="2">
      <t>セイソウ</t>
    </rPh>
    <phoneticPr fontId="2"/>
  </si>
  <si>
    <t>陰茎</t>
    <rPh sb="0" eb="2">
      <t>インケイ</t>
    </rPh>
    <phoneticPr fontId="2"/>
  </si>
  <si>
    <t>子宮体部</t>
    <rPh sb="0" eb="2">
      <t>シキュウ</t>
    </rPh>
    <rPh sb="2" eb="4">
      <t>タイブ</t>
    </rPh>
    <phoneticPr fontId="2"/>
  </si>
  <si>
    <t>子宮頸部</t>
    <rPh sb="0" eb="2">
      <t>シキュウ</t>
    </rPh>
    <rPh sb="2" eb="4">
      <t>ケイブ</t>
    </rPh>
    <phoneticPr fontId="2"/>
  </si>
  <si>
    <t>卵巣/卵管</t>
    <rPh sb="0" eb="2">
      <t>ランソウ</t>
    </rPh>
    <rPh sb="3" eb="5">
      <t>ランカン</t>
    </rPh>
    <phoneticPr fontId="2"/>
  </si>
  <si>
    <t>膣</t>
    <rPh sb="0" eb="1">
      <t>チツ</t>
    </rPh>
    <phoneticPr fontId="2"/>
  </si>
  <si>
    <t>皮膚</t>
    <rPh sb="0" eb="2">
      <t>ヒフ</t>
    </rPh>
    <phoneticPr fontId="2"/>
  </si>
  <si>
    <t>皮下</t>
    <rPh sb="0" eb="1">
      <t>カワ</t>
    </rPh>
    <rPh sb="1" eb="2">
      <t>シタ</t>
    </rPh>
    <phoneticPr fontId="2"/>
  </si>
  <si>
    <t>骨</t>
    <rPh sb="0" eb="1">
      <t>ホネ</t>
    </rPh>
    <phoneticPr fontId="2"/>
  </si>
  <si>
    <t>筋肉</t>
    <rPh sb="0" eb="2">
      <t>キンニク</t>
    </rPh>
    <phoneticPr fontId="2"/>
  </si>
  <si>
    <t>軟部組織</t>
    <rPh sb="0" eb="2">
      <t>ナンブ</t>
    </rPh>
    <rPh sb="2" eb="4">
      <t>ソシキ</t>
    </rPh>
    <phoneticPr fontId="2"/>
  </si>
  <si>
    <t>腹膜</t>
    <rPh sb="0" eb="2">
      <t>フクマク</t>
    </rPh>
    <phoneticPr fontId="2"/>
  </si>
  <si>
    <t>髄膜</t>
    <rPh sb="0" eb="2">
      <t>ズイマク</t>
    </rPh>
    <phoneticPr fontId="2"/>
  </si>
  <si>
    <t>骨髄系</t>
    <rPh sb="0" eb="2">
      <t>コツズイ</t>
    </rPh>
    <rPh sb="2" eb="3">
      <t>ケイ</t>
    </rPh>
    <phoneticPr fontId="2"/>
  </si>
  <si>
    <t>リンパ系</t>
    <rPh sb="3" eb="4">
      <t>ケイ</t>
    </rPh>
    <phoneticPr fontId="2"/>
  </si>
  <si>
    <t>末梢神経系</t>
    <rPh sb="0" eb="2">
      <t>マッショウ</t>
    </rPh>
    <rPh sb="2" eb="4">
      <t>シンケイ</t>
    </rPh>
    <rPh sb="4" eb="5">
      <t>ケイ</t>
    </rPh>
    <phoneticPr fontId="2"/>
  </si>
  <si>
    <t>原発不明</t>
    <rPh sb="0" eb="2">
      <t>ゲンパツ</t>
    </rPh>
    <rPh sb="2" eb="4">
      <t>フメイ</t>
    </rPh>
    <phoneticPr fontId="2"/>
  </si>
  <si>
    <t>なし</t>
    <phoneticPr fontId="2"/>
  </si>
  <si>
    <t>あり</t>
    <phoneticPr fontId="2"/>
  </si>
  <si>
    <t>解析不良の理由</t>
    <rPh sb="0" eb="2">
      <t>カイセキ</t>
    </rPh>
    <rPh sb="2" eb="4">
      <t>フリョウ</t>
    </rPh>
    <rPh sb="5" eb="7">
      <t>リユウ</t>
    </rPh>
    <phoneticPr fontId="2"/>
  </si>
  <si>
    <t>腫瘍DNA量的不良</t>
    <rPh sb="0" eb="2">
      <t>シュヨウ</t>
    </rPh>
    <rPh sb="5" eb="7">
      <t>リョウテキ</t>
    </rPh>
    <rPh sb="7" eb="9">
      <t>フリョウ</t>
    </rPh>
    <phoneticPr fontId="2"/>
  </si>
  <si>
    <t>腫瘍DNA質的不良</t>
    <rPh sb="0" eb="2">
      <t>シュヨウ</t>
    </rPh>
    <rPh sb="5" eb="7">
      <t>シツテキ</t>
    </rPh>
    <rPh sb="7" eb="9">
      <t>フリョウ</t>
    </rPh>
    <phoneticPr fontId="2"/>
  </si>
  <si>
    <t>正常DNA量的不良</t>
    <rPh sb="0" eb="2">
      <t>セイジョウ</t>
    </rPh>
    <rPh sb="5" eb="7">
      <t>リョウテキ</t>
    </rPh>
    <rPh sb="7" eb="9">
      <t>フリョウ</t>
    </rPh>
    <phoneticPr fontId="2"/>
  </si>
  <si>
    <t>読取深度不足</t>
    <rPh sb="0" eb="1">
      <t>ヨ</t>
    </rPh>
    <rPh sb="1" eb="2">
      <t>ト</t>
    </rPh>
    <rPh sb="2" eb="4">
      <t>シンド</t>
    </rPh>
    <rPh sb="4" eb="6">
      <t>フソク</t>
    </rPh>
    <phoneticPr fontId="2"/>
  </si>
  <si>
    <t>コンタミ疑い</t>
    <rPh sb="4" eb="5">
      <t>ウタガ</t>
    </rPh>
    <phoneticPr fontId="2"/>
  </si>
  <si>
    <t>正常検体不一致</t>
    <rPh sb="0" eb="2">
      <t>セイジョウ</t>
    </rPh>
    <rPh sb="2" eb="4">
      <t>ケンタイ</t>
    </rPh>
    <rPh sb="4" eb="7">
      <t>フイッチ</t>
    </rPh>
    <phoneticPr fontId="2"/>
  </si>
  <si>
    <t>喫煙歴有無</t>
    <rPh sb="0" eb="2">
      <t>キツエン</t>
    </rPh>
    <rPh sb="2" eb="3">
      <t>レキ</t>
    </rPh>
    <rPh sb="3" eb="5">
      <t>ウム</t>
    </rPh>
    <phoneticPr fontId="2"/>
  </si>
  <si>
    <t>なし</t>
    <phoneticPr fontId="2"/>
  </si>
  <si>
    <t>あり</t>
    <phoneticPr fontId="2"/>
  </si>
  <si>
    <t>アルコール多飲の有無</t>
    <rPh sb="5" eb="6">
      <t>オオ</t>
    </rPh>
    <rPh sb="6" eb="7">
      <t>イン</t>
    </rPh>
    <rPh sb="8" eb="10">
      <t>ウム</t>
    </rPh>
    <phoneticPr fontId="2"/>
  </si>
  <si>
    <t>ECOG　PS</t>
    <phoneticPr fontId="2"/>
  </si>
  <si>
    <t>重複がん有無（異なる臓器）</t>
    <rPh sb="0" eb="2">
      <t>チョウフク</t>
    </rPh>
    <rPh sb="4" eb="6">
      <t>ウム</t>
    </rPh>
    <rPh sb="7" eb="8">
      <t>コト</t>
    </rPh>
    <rPh sb="10" eb="12">
      <t>ゾウキ</t>
    </rPh>
    <phoneticPr fontId="2"/>
  </si>
  <si>
    <t>重複がん部位</t>
    <rPh sb="0" eb="2">
      <t>チョウフク</t>
    </rPh>
    <rPh sb="4" eb="6">
      <t>ブイ</t>
    </rPh>
    <phoneticPr fontId="2"/>
  </si>
  <si>
    <t>重複がん活動性</t>
    <rPh sb="0" eb="2">
      <t>チョウフク</t>
    </rPh>
    <rPh sb="4" eb="6">
      <t>カツドウ</t>
    </rPh>
    <rPh sb="6" eb="7">
      <t>セイ</t>
    </rPh>
    <phoneticPr fontId="2"/>
  </si>
  <si>
    <t>活動性</t>
    <rPh sb="0" eb="2">
      <t>カツドウ</t>
    </rPh>
    <rPh sb="2" eb="3">
      <t>セイ</t>
    </rPh>
    <phoneticPr fontId="2"/>
  </si>
  <si>
    <t>非活動性</t>
    <rPh sb="0" eb="1">
      <t>ヒ</t>
    </rPh>
    <rPh sb="1" eb="4">
      <t>カツドウセイ</t>
    </rPh>
    <phoneticPr fontId="2"/>
  </si>
  <si>
    <t>多発がん有無（同一臓器）</t>
    <rPh sb="0" eb="2">
      <t>タハツ</t>
    </rPh>
    <rPh sb="4" eb="6">
      <t>ウム</t>
    </rPh>
    <rPh sb="7" eb="9">
      <t>ドウイツ</t>
    </rPh>
    <rPh sb="9" eb="11">
      <t>ゾウキ</t>
    </rPh>
    <phoneticPr fontId="2"/>
  </si>
  <si>
    <t>家族歴（有無）</t>
    <rPh sb="0" eb="2">
      <t>カゾク</t>
    </rPh>
    <rPh sb="2" eb="3">
      <t>レキ</t>
    </rPh>
    <rPh sb="4" eb="6">
      <t>ウム</t>
    </rPh>
    <phoneticPr fontId="2"/>
  </si>
  <si>
    <t>家族歴（続柄）</t>
    <rPh sb="0" eb="2">
      <t>カゾク</t>
    </rPh>
    <rPh sb="2" eb="3">
      <t>レキ</t>
    </rPh>
    <rPh sb="4" eb="6">
      <t>ゾクガラ</t>
    </rPh>
    <phoneticPr fontId="2"/>
  </si>
  <si>
    <t>父</t>
    <rPh sb="0" eb="1">
      <t>チチ</t>
    </rPh>
    <phoneticPr fontId="2"/>
  </si>
  <si>
    <t>母</t>
    <rPh sb="0" eb="1">
      <t>ハハ</t>
    </rPh>
    <phoneticPr fontId="2"/>
  </si>
  <si>
    <t>親（詳細不明）</t>
    <rPh sb="0" eb="1">
      <t>オヤ</t>
    </rPh>
    <rPh sb="2" eb="4">
      <t>ショウサイ</t>
    </rPh>
    <rPh sb="4" eb="6">
      <t>フメイ</t>
    </rPh>
    <phoneticPr fontId="2"/>
  </si>
  <si>
    <t>同胞</t>
    <rPh sb="0" eb="2">
      <t>ドウホウ</t>
    </rPh>
    <phoneticPr fontId="2"/>
  </si>
  <si>
    <t>子</t>
    <rPh sb="0" eb="1">
      <t>コ</t>
    </rPh>
    <phoneticPr fontId="2"/>
  </si>
  <si>
    <t>祖父母（父方）</t>
    <rPh sb="0" eb="3">
      <t>ソフボ</t>
    </rPh>
    <rPh sb="4" eb="6">
      <t>チチカタ</t>
    </rPh>
    <phoneticPr fontId="2"/>
  </si>
  <si>
    <t>祖父母（母方）</t>
    <rPh sb="0" eb="3">
      <t>ソフボ</t>
    </rPh>
    <rPh sb="4" eb="6">
      <t>ハハカタ</t>
    </rPh>
    <phoneticPr fontId="2"/>
  </si>
  <si>
    <t>祖父母（詳細不明）</t>
    <rPh sb="0" eb="3">
      <t>ソフボ</t>
    </rPh>
    <rPh sb="4" eb="6">
      <t>ショウサイ</t>
    </rPh>
    <rPh sb="6" eb="8">
      <t>フメイ</t>
    </rPh>
    <phoneticPr fontId="2"/>
  </si>
  <si>
    <t>おじ（父方）</t>
    <rPh sb="3" eb="5">
      <t>チチカタ</t>
    </rPh>
    <phoneticPr fontId="2"/>
  </si>
  <si>
    <t>おじ（母方）</t>
    <rPh sb="3" eb="5">
      <t>ハハカタ</t>
    </rPh>
    <phoneticPr fontId="2"/>
  </si>
  <si>
    <t>おば（父方）</t>
    <rPh sb="3" eb="5">
      <t>チチカタ</t>
    </rPh>
    <phoneticPr fontId="2"/>
  </si>
  <si>
    <t>おば（母方）</t>
    <rPh sb="3" eb="5">
      <t>ハハカタ</t>
    </rPh>
    <phoneticPr fontId="2"/>
  </si>
  <si>
    <t>甥姪</t>
    <rPh sb="0" eb="2">
      <t>オイメイ</t>
    </rPh>
    <phoneticPr fontId="2"/>
  </si>
  <si>
    <t>孫</t>
    <rPh sb="0" eb="1">
      <t>マゴ</t>
    </rPh>
    <phoneticPr fontId="2"/>
  </si>
  <si>
    <t>不明の血縁者</t>
    <rPh sb="0" eb="2">
      <t>フメイ</t>
    </rPh>
    <rPh sb="3" eb="6">
      <t>ケツエンシャ</t>
    </rPh>
    <phoneticPr fontId="2"/>
  </si>
  <si>
    <t>がん種</t>
    <rPh sb="2" eb="3">
      <t>タネ</t>
    </rPh>
    <phoneticPr fontId="2"/>
  </si>
  <si>
    <t>罹患年齢</t>
    <rPh sb="0" eb="2">
      <t>リカン</t>
    </rPh>
    <rPh sb="2" eb="4">
      <t>ネンレイ</t>
    </rPh>
    <phoneticPr fontId="2"/>
  </si>
  <si>
    <t>１０歳未満</t>
    <rPh sb="2" eb="3">
      <t>サイ</t>
    </rPh>
    <rPh sb="3" eb="5">
      <t>ミマン</t>
    </rPh>
    <phoneticPr fontId="2"/>
  </si>
  <si>
    <t>１０歳台</t>
    <rPh sb="2" eb="3">
      <t>サイ</t>
    </rPh>
    <rPh sb="3" eb="4">
      <t>ダイ</t>
    </rPh>
    <phoneticPr fontId="2"/>
  </si>
  <si>
    <t>２０歳台</t>
    <rPh sb="2" eb="3">
      <t>サイ</t>
    </rPh>
    <rPh sb="3" eb="4">
      <t>ダイ</t>
    </rPh>
    <phoneticPr fontId="2"/>
  </si>
  <si>
    <t>３０歳台</t>
    <rPh sb="2" eb="3">
      <t>サイ</t>
    </rPh>
    <rPh sb="3" eb="4">
      <t>ダイ</t>
    </rPh>
    <phoneticPr fontId="2"/>
  </si>
  <si>
    <t>４０歳台</t>
    <rPh sb="2" eb="3">
      <t>サイ</t>
    </rPh>
    <rPh sb="3" eb="4">
      <t>ダイ</t>
    </rPh>
    <phoneticPr fontId="2"/>
  </si>
  <si>
    <t>５０歳台</t>
    <rPh sb="2" eb="3">
      <t>サイ</t>
    </rPh>
    <rPh sb="3" eb="4">
      <t>ダイ</t>
    </rPh>
    <phoneticPr fontId="2"/>
  </si>
  <si>
    <t>６０歳台</t>
    <rPh sb="2" eb="3">
      <t>サイ</t>
    </rPh>
    <rPh sb="3" eb="4">
      <t>ダイ</t>
    </rPh>
    <phoneticPr fontId="2"/>
  </si>
  <si>
    <t>７０歳台</t>
    <rPh sb="2" eb="3">
      <t>サイ</t>
    </rPh>
    <rPh sb="3" eb="4">
      <t>ダイ</t>
    </rPh>
    <phoneticPr fontId="2"/>
  </si>
  <si>
    <t>８０歳台</t>
    <rPh sb="2" eb="3">
      <t>サイ</t>
    </rPh>
    <rPh sb="3" eb="4">
      <t>ダイ</t>
    </rPh>
    <phoneticPr fontId="2"/>
  </si>
  <si>
    <t>９０歳以上</t>
    <rPh sb="2" eb="3">
      <t>サイ</t>
    </rPh>
    <rPh sb="3" eb="5">
      <t>イジョウ</t>
    </rPh>
    <phoneticPr fontId="2"/>
  </si>
  <si>
    <t>登録時移転の有無</t>
    <rPh sb="0" eb="2">
      <t>トウロク</t>
    </rPh>
    <rPh sb="2" eb="3">
      <t>ジ</t>
    </rPh>
    <rPh sb="3" eb="5">
      <t>イテン</t>
    </rPh>
    <rPh sb="6" eb="8">
      <t>ウム</t>
    </rPh>
    <phoneticPr fontId="2"/>
  </si>
  <si>
    <t>登録時移転の部位</t>
    <rPh sb="0" eb="2">
      <t>トウロク</t>
    </rPh>
    <rPh sb="2" eb="3">
      <t>ジ</t>
    </rPh>
    <rPh sb="3" eb="5">
      <t>イテン</t>
    </rPh>
    <rPh sb="6" eb="8">
      <t>ブイ</t>
    </rPh>
    <phoneticPr fontId="2"/>
  </si>
  <si>
    <t>EGFR</t>
    <phoneticPr fontId="2"/>
  </si>
  <si>
    <t>陰性</t>
    <rPh sb="0" eb="2">
      <t>インセイ</t>
    </rPh>
    <phoneticPr fontId="2"/>
  </si>
  <si>
    <t>陽性</t>
    <rPh sb="0" eb="2">
      <t>ヨウセイ</t>
    </rPh>
    <phoneticPr fontId="2"/>
  </si>
  <si>
    <t>判定不能</t>
    <rPh sb="0" eb="2">
      <t>ハンテイ</t>
    </rPh>
    <rPh sb="2" eb="4">
      <t>フノウ</t>
    </rPh>
    <phoneticPr fontId="2"/>
  </si>
  <si>
    <t>不明or未検査</t>
    <rPh sb="0" eb="2">
      <t>フメイ</t>
    </rPh>
    <rPh sb="4" eb="5">
      <t>イマ</t>
    </rPh>
    <rPh sb="5" eb="7">
      <t>ケンサ</t>
    </rPh>
    <phoneticPr fontId="2"/>
  </si>
  <si>
    <t>EGFR-type</t>
    <phoneticPr fontId="2"/>
  </si>
  <si>
    <t>G719</t>
    <phoneticPr fontId="2"/>
  </si>
  <si>
    <t>S768I</t>
    <phoneticPr fontId="2"/>
  </si>
  <si>
    <t>T790M</t>
    <phoneticPr fontId="2"/>
  </si>
  <si>
    <t>L858R</t>
    <phoneticPr fontId="2"/>
  </si>
  <si>
    <t>L861Q</t>
    <phoneticPr fontId="2"/>
  </si>
  <si>
    <t>EGFR-検査方法</t>
    <phoneticPr fontId="2"/>
  </si>
  <si>
    <t>CobasV2</t>
    <phoneticPr fontId="2"/>
  </si>
  <si>
    <t>Therascreen</t>
    <phoneticPr fontId="2"/>
  </si>
  <si>
    <t>EGFR-TKI耐性後EGFR-T790M</t>
  </si>
  <si>
    <t>ALK融合</t>
  </si>
  <si>
    <t>ALK-検査方法</t>
  </si>
  <si>
    <t>IHC+FISH</t>
    <phoneticPr fontId="2"/>
  </si>
  <si>
    <t>RT-PCR+FISH</t>
    <phoneticPr fontId="2"/>
  </si>
  <si>
    <t>ROS1</t>
  </si>
  <si>
    <t>BRAF(V600)</t>
  </si>
  <si>
    <t>PD-L1(IHC)</t>
  </si>
  <si>
    <t>PD-L1(IHC)-検査方法</t>
  </si>
  <si>
    <t>Nivolumab/Dako28-8（BMS/小野）</t>
    <rPh sb="23" eb="25">
      <t>オノ</t>
    </rPh>
    <phoneticPr fontId="2"/>
  </si>
  <si>
    <t>Pembrolizumab/Dako22C3(Merck)</t>
    <phoneticPr fontId="2"/>
  </si>
  <si>
    <t>アスベスト曝露歴</t>
  </si>
  <si>
    <t>HER2（IHC)</t>
    <phoneticPr fontId="2"/>
  </si>
  <si>
    <t>陰性（１+）</t>
    <rPh sb="0" eb="2">
      <t>インセイ</t>
    </rPh>
    <phoneticPr fontId="2"/>
  </si>
  <si>
    <t>境界域（２+）</t>
    <rPh sb="0" eb="2">
      <t>キョウカイ</t>
    </rPh>
    <rPh sb="2" eb="3">
      <t>イキ</t>
    </rPh>
    <phoneticPr fontId="2"/>
  </si>
  <si>
    <t>陽性（３+）</t>
    <rPh sb="0" eb="1">
      <t>ヨウ</t>
    </rPh>
    <rPh sb="1" eb="2">
      <t>セイ</t>
    </rPh>
    <phoneticPr fontId="2"/>
  </si>
  <si>
    <t>HER2（FISH)</t>
    <phoneticPr fontId="2"/>
  </si>
  <si>
    <t>equivocal</t>
    <phoneticPr fontId="2"/>
  </si>
  <si>
    <t>陽性</t>
    <rPh sb="0" eb="1">
      <t>ヨウ</t>
    </rPh>
    <rPh sb="1" eb="2">
      <t>セイ</t>
    </rPh>
    <phoneticPr fontId="2"/>
  </si>
  <si>
    <t>ER</t>
    <phoneticPr fontId="2"/>
  </si>
  <si>
    <t>PgR</t>
    <phoneticPr fontId="2"/>
  </si>
  <si>
    <t>ｇBRCA1</t>
    <phoneticPr fontId="2"/>
  </si>
  <si>
    <t>ｇBRCA２</t>
    <phoneticPr fontId="2"/>
  </si>
  <si>
    <t>KRAS</t>
    <phoneticPr fontId="2"/>
  </si>
  <si>
    <t>KRAS-type</t>
    <phoneticPr fontId="2"/>
  </si>
  <si>
    <t>codon12</t>
    <phoneticPr fontId="2"/>
  </si>
  <si>
    <t>codon13</t>
    <phoneticPr fontId="2"/>
  </si>
  <si>
    <t>codon59</t>
    <phoneticPr fontId="2"/>
  </si>
  <si>
    <t>codon61</t>
    <phoneticPr fontId="2"/>
  </si>
  <si>
    <t>codon117</t>
    <phoneticPr fontId="2"/>
  </si>
  <si>
    <t>codon146</t>
    <phoneticPr fontId="2"/>
  </si>
  <si>
    <t>KRAS-検査方法</t>
    <phoneticPr fontId="2"/>
  </si>
  <si>
    <t>PCR-rSSO法</t>
    <rPh sb="8" eb="9">
      <t>ホウ</t>
    </rPh>
    <phoneticPr fontId="2"/>
  </si>
  <si>
    <t>NRAS</t>
    <phoneticPr fontId="2"/>
  </si>
  <si>
    <t>NRAS-type</t>
    <phoneticPr fontId="2"/>
  </si>
  <si>
    <t>codon146</t>
    <phoneticPr fontId="2"/>
  </si>
  <si>
    <t>NRAS-検査方法</t>
    <phoneticPr fontId="2"/>
  </si>
  <si>
    <t>HER2</t>
    <phoneticPr fontId="2"/>
  </si>
  <si>
    <t>EGFR（IHC)</t>
    <phoneticPr fontId="2"/>
  </si>
  <si>
    <t>HBsAg</t>
    <phoneticPr fontId="2"/>
  </si>
  <si>
    <t>HBS抗体</t>
    <rPh sb="3" eb="5">
      <t>コウタイ</t>
    </rPh>
    <phoneticPr fontId="2"/>
  </si>
  <si>
    <t>HCV抗体</t>
    <rPh sb="3" eb="5">
      <t>コウタイ</t>
    </rPh>
    <phoneticPr fontId="2"/>
  </si>
  <si>
    <t>低</t>
    <rPh sb="0" eb="1">
      <t>ヒク</t>
    </rPh>
    <phoneticPr fontId="2"/>
  </si>
  <si>
    <t>中</t>
    <rPh sb="0" eb="1">
      <t>ナカ</t>
    </rPh>
    <phoneticPr fontId="2"/>
  </si>
  <si>
    <t>高</t>
    <rPh sb="0" eb="1">
      <t>タカ</t>
    </rPh>
    <phoneticPr fontId="2"/>
  </si>
  <si>
    <t>治療ライン</t>
    <rPh sb="0" eb="2">
      <t>チリョウ</t>
    </rPh>
    <phoneticPr fontId="2"/>
  </si>
  <si>
    <t>1次治療（1st line）</t>
    <rPh sb="1" eb="2">
      <t>ツギ</t>
    </rPh>
    <rPh sb="2" eb="4">
      <t>チリョウ</t>
    </rPh>
    <phoneticPr fontId="2"/>
  </si>
  <si>
    <t>2次治療（2st line）</t>
    <rPh sb="1" eb="2">
      <t>ツギ</t>
    </rPh>
    <rPh sb="2" eb="4">
      <t>チリョウ</t>
    </rPh>
    <phoneticPr fontId="2"/>
  </si>
  <si>
    <t>3次治療（3st line）</t>
    <rPh sb="1" eb="2">
      <t>ツギ</t>
    </rPh>
    <rPh sb="2" eb="4">
      <t>チリョウ</t>
    </rPh>
    <phoneticPr fontId="2"/>
  </si>
  <si>
    <t>4次治療（4st line）</t>
    <rPh sb="1" eb="2">
      <t>ツギ</t>
    </rPh>
    <rPh sb="2" eb="4">
      <t>チリョウ</t>
    </rPh>
    <phoneticPr fontId="2"/>
  </si>
  <si>
    <t>5次治療以降（5st line以降）</t>
    <rPh sb="1" eb="2">
      <t>ツギ</t>
    </rPh>
    <rPh sb="2" eb="4">
      <t>チリョウ</t>
    </rPh>
    <rPh sb="4" eb="6">
      <t>イコウ</t>
    </rPh>
    <rPh sb="15" eb="17">
      <t>イコウ</t>
    </rPh>
    <phoneticPr fontId="2"/>
  </si>
  <si>
    <t>実施目的</t>
    <rPh sb="0" eb="2">
      <t>ジッシ</t>
    </rPh>
    <rPh sb="2" eb="4">
      <t>モクテキ</t>
    </rPh>
    <phoneticPr fontId="2"/>
  </si>
  <si>
    <t>術前補助療法</t>
    <rPh sb="0" eb="2">
      <t>ジュツゼン</t>
    </rPh>
    <rPh sb="2" eb="4">
      <t>ホジョ</t>
    </rPh>
    <rPh sb="4" eb="6">
      <t>リョウホウ</t>
    </rPh>
    <phoneticPr fontId="2"/>
  </si>
  <si>
    <t>術後補助療法</t>
    <rPh sb="0" eb="1">
      <t>ジュツ</t>
    </rPh>
    <rPh sb="1" eb="2">
      <t>ノチ</t>
    </rPh>
    <rPh sb="2" eb="4">
      <t>ホジョ</t>
    </rPh>
    <rPh sb="4" eb="6">
      <t>リョウホウ</t>
    </rPh>
    <phoneticPr fontId="2"/>
  </si>
  <si>
    <t>根治</t>
    <rPh sb="0" eb="2">
      <t>コンチ</t>
    </rPh>
    <phoneticPr fontId="2"/>
  </si>
  <si>
    <t>実施施設</t>
    <rPh sb="0" eb="2">
      <t>ジッシ</t>
    </rPh>
    <rPh sb="2" eb="4">
      <t>シセツ</t>
    </rPh>
    <phoneticPr fontId="2"/>
  </si>
  <si>
    <t>投与時点の薬剤承認状況</t>
    <rPh sb="0" eb="2">
      <t>トウヨ</t>
    </rPh>
    <rPh sb="2" eb="4">
      <t>ジテン</t>
    </rPh>
    <rPh sb="5" eb="7">
      <t>ヤクザイ</t>
    </rPh>
    <rPh sb="7" eb="9">
      <t>ショウニン</t>
    </rPh>
    <rPh sb="9" eb="11">
      <t>ジョウキョウ</t>
    </rPh>
    <phoneticPr fontId="2"/>
  </si>
  <si>
    <t>適応内</t>
    <rPh sb="0" eb="2">
      <t>テキオウ</t>
    </rPh>
    <rPh sb="2" eb="3">
      <t>ナイ</t>
    </rPh>
    <phoneticPr fontId="2"/>
  </si>
  <si>
    <t>適応外</t>
    <rPh sb="0" eb="2">
      <t>テキオウ</t>
    </rPh>
    <rPh sb="2" eb="3">
      <t>ガイ</t>
    </rPh>
    <phoneticPr fontId="2"/>
  </si>
  <si>
    <t>未承認（治験薬）</t>
    <rPh sb="0" eb="3">
      <t>ミショウニン</t>
    </rPh>
    <rPh sb="4" eb="6">
      <t>チケン</t>
    </rPh>
    <rPh sb="6" eb="7">
      <t>クスリ</t>
    </rPh>
    <phoneticPr fontId="2"/>
  </si>
  <si>
    <t>継続中</t>
    <rPh sb="0" eb="2">
      <t>ケイゾク</t>
    </rPh>
    <rPh sb="2" eb="3">
      <t>ナカ</t>
    </rPh>
    <phoneticPr fontId="2"/>
  </si>
  <si>
    <t>終了済</t>
    <rPh sb="0" eb="2">
      <t>シュウリョウ</t>
    </rPh>
    <rPh sb="2" eb="3">
      <t>ズ</t>
    </rPh>
    <phoneticPr fontId="2"/>
  </si>
  <si>
    <t>終了理由</t>
    <rPh sb="0" eb="2">
      <t>シュウリョウ</t>
    </rPh>
    <rPh sb="2" eb="4">
      <t>リユウ</t>
    </rPh>
    <phoneticPr fontId="2"/>
  </si>
  <si>
    <t>計画通り終了</t>
    <rPh sb="0" eb="2">
      <t>ケイカク</t>
    </rPh>
    <rPh sb="2" eb="3">
      <t>ドオ</t>
    </rPh>
    <rPh sb="4" eb="6">
      <t>シュウリョウ</t>
    </rPh>
    <phoneticPr fontId="2"/>
  </si>
  <si>
    <t>無効中止</t>
    <rPh sb="0" eb="2">
      <t>ムコウ</t>
    </rPh>
    <rPh sb="2" eb="4">
      <t>チュウシ</t>
    </rPh>
    <phoneticPr fontId="2"/>
  </si>
  <si>
    <t>副作用等で中止</t>
    <rPh sb="0" eb="3">
      <t>フクサヨウ</t>
    </rPh>
    <rPh sb="3" eb="4">
      <t>トウ</t>
    </rPh>
    <rPh sb="5" eb="7">
      <t>チュウシ</t>
    </rPh>
    <phoneticPr fontId="2"/>
  </si>
  <si>
    <t>本人希望により中止</t>
    <rPh sb="0" eb="2">
      <t>ホンニン</t>
    </rPh>
    <rPh sb="2" eb="4">
      <t>キボウ</t>
    </rPh>
    <rPh sb="7" eb="9">
      <t>チュウシ</t>
    </rPh>
    <phoneticPr fontId="2"/>
  </si>
  <si>
    <t>その他理由で中止</t>
    <rPh sb="2" eb="3">
      <t>ホカ</t>
    </rPh>
    <rPh sb="3" eb="5">
      <t>リユウ</t>
    </rPh>
    <rPh sb="6" eb="8">
      <t>チュウシ</t>
    </rPh>
    <phoneticPr fontId="2"/>
  </si>
  <si>
    <t>最良総合効果</t>
    <rPh sb="0" eb="2">
      <t>サイリョウ</t>
    </rPh>
    <rPh sb="2" eb="4">
      <t>ソウゴウ</t>
    </rPh>
    <rPh sb="4" eb="6">
      <t>コウカ</t>
    </rPh>
    <phoneticPr fontId="2"/>
  </si>
  <si>
    <t>CR</t>
    <phoneticPr fontId="2"/>
  </si>
  <si>
    <t>PR</t>
    <phoneticPr fontId="2"/>
  </si>
  <si>
    <t>SD</t>
    <phoneticPr fontId="2"/>
  </si>
  <si>
    <t>PD</t>
    <phoneticPr fontId="2"/>
  </si>
  <si>
    <t>NE</t>
    <phoneticPr fontId="2"/>
  </si>
  <si>
    <t>Grade3以上有害事象の有無</t>
    <rPh sb="6" eb="8">
      <t>イジョウ</t>
    </rPh>
    <rPh sb="8" eb="10">
      <t>ユウガイ</t>
    </rPh>
    <rPh sb="10" eb="12">
      <t>ジショウ</t>
    </rPh>
    <rPh sb="13" eb="15">
      <t>ウム</t>
    </rPh>
    <phoneticPr fontId="2"/>
  </si>
  <si>
    <t>Grade3以上なし</t>
    <rPh sb="6" eb="8">
      <t>イジョウ</t>
    </rPh>
    <phoneticPr fontId="2"/>
  </si>
  <si>
    <t>Grade3以上あり</t>
    <rPh sb="6" eb="8">
      <t>イジョウ</t>
    </rPh>
    <phoneticPr fontId="2"/>
  </si>
  <si>
    <t>名称日本語</t>
    <rPh sb="0" eb="2">
      <t>メイショウ</t>
    </rPh>
    <rPh sb="2" eb="5">
      <t>ニホンゴ</t>
    </rPh>
    <phoneticPr fontId="2"/>
  </si>
  <si>
    <t>貧血</t>
    <rPh sb="0" eb="2">
      <t>ヒンケツ</t>
    </rPh>
    <phoneticPr fontId="2"/>
  </si>
  <si>
    <t>骨髄細胞減少</t>
    <rPh sb="0" eb="2">
      <t>コツズイ</t>
    </rPh>
    <rPh sb="2" eb="4">
      <t>サイボウ</t>
    </rPh>
    <rPh sb="4" eb="6">
      <t>ゲンショウ</t>
    </rPh>
    <phoneticPr fontId="2"/>
  </si>
  <si>
    <t>播種性血管内凝固</t>
    <rPh sb="0" eb="1">
      <t>バン</t>
    </rPh>
    <rPh sb="1" eb="2">
      <t>タネ</t>
    </rPh>
    <rPh sb="2" eb="3">
      <t>セイ</t>
    </rPh>
    <rPh sb="3" eb="5">
      <t>ケッカン</t>
    </rPh>
    <rPh sb="5" eb="6">
      <t>ナイ</t>
    </rPh>
    <rPh sb="6" eb="8">
      <t>ギョウコ</t>
    </rPh>
    <phoneticPr fontId="2"/>
  </si>
  <si>
    <t>好酸球増加症</t>
    <rPh sb="0" eb="1">
      <t>ス</t>
    </rPh>
    <rPh sb="1" eb="2">
      <t>サン</t>
    </rPh>
    <rPh sb="2" eb="3">
      <t>タマ</t>
    </rPh>
    <rPh sb="3" eb="5">
      <t>ゾウカ</t>
    </rPh>
    <rPh sb="5" eb="6">
      <t>ショウ</t>
    </rPh>
    <phoneticPr fontId="2"/>
  </si>
  <si>
    <t>発熱性好中球減少数</t>
    <rPh sb="0" eb="3">
      <t>ハツネツセイ</t>
    </rPh>
    <rPh sb="3" eb="4">
      <t>ス</t>
    </rPh>
    <rPh sb="4" eb="5">
      <t>ナカ</t>
    </rPh>
    <rPh sb="5" eb="6">
      <t>タマ</t>
    </rPh>
    <rPh sb="6" eb="8">
      <t>ゲンショウ</t>
    </rPh>
    <rPh sb="8" eb="9">
      <t>カズ</t>
    </rPh>
    <phoneticPr fontId="2"/>
  </si>
  <si>
    <t>溶血</t>
    <rPh sb="0" eb="1">
      <t>ト</t>
    </rPh>
    <rPh sb="1" eb="2">
      <t>チ</t>
    </rPh>
    <phoneticPr fontId="2"/>
  </si>
  <si>
    <t>溶血性尿毒症症候群</t>
    <rPh sb="2" eb="3">
      <t>セイ</t>
    </rPh>
    <rPh sb="3" eb="4">
      <t>ニョウ</t>
    </rPh>
    <rPh sb="4" eb="5">
      <t>ドク</t>
    </rPh>
    <rPh sb="5" eb="6">
      <t>ショウ</t>
    </rPh>
    <rPh sb="6" eb="9">
      <t>ショウコウグン</t>
    </rPh>
    <phoneticPr fontId="2"/>
  </si>
  <si>
    <t>白血球増加症</t>
    <rPh sb="0" eb="3">
      <t>ハッケッキュウ</t>
    </rPh>
    <rPh sb="3" eb="5">
      <t>ゾウカ</t>
    </rPh>
    <rPh sb="5" eb="6">
      <t>ショウ</t>
    </rPh>
    <phoneticPr fontId="2"/>
  </si>
  <si>
    <t>リンパ節痛</t>
    <rPh sb="3" eb="4">
      <t>セツ</t>
    </rPh>
    <rPh sb="4" eb="5">
      <t>ツウ</t>
    </rPh>
    <phoneticPr fontId="2"/>
  </si>
  <si>
    <t>メトヘモグロビン血症</t>
    <rPh sb="8" eb="10">
      <t>チショウ</t>
    </rPh>
    <phoneticPr fontId="2"/>
  </si>
  <si>
    <t>血栓性血小板減少性紫斑病</t>
    <rPh sb="0" eb="2">
      <t>ケッセン</t>
    </rPh>
    <rPh sb="2" eb="3">
      <t>セイ</t>
    </rPh>
    <rPh sb="3" eb="6">
      <t>ケッショウバン</t>
    </rPh>
    <rPh sb="6" eb="9">
      <t>ゲンショウセイ</t>
    </rPh>
    <rPh sb="9" eb="11">
      <t>シハン</t>
    </rPh>
    <rPh sb="11" eb="12">
      <t>ビョウ</t>
    </rPh>
    <phoneticPr fontId="2"/>
  </si>
  <si>
    <t>血液およびリンパ系障害、その他（具体的に記載）</t>
    <rPh sb="0" eb="2">
      <t>ケツエキ</t>
    </rPh>
    <rPh sb="8" eb="9">
      <t>ケイ</t>
    </rPh>
    <rPh sb="9" eb="11">
      <t>ショウガイ</t>
    </rPh>
    <rPh sb="14" eb="15">
      <t>ホカ</t>
    </rPh>
    <rPh sb="16" eb="19">
      <t>グタイテキ</t>
    </rPh>
    <rPh sb="20" eb="22">
      <t>キサイ</t>
    </rPh>
    <phoneticPr fontId="2"/>
  </si>
  <si>
    <t>血液およびリンパ系障害</t>
    <rPh sb="0" eb="2">
      <t>ケツエキ</t>
    </rPh>
    <rPh sb="8" eb="9">
      <t>ケイ</t>
    </rPh>
    <rPh sb="9" eb="11">
      <t>ショウガイ</t>
    </rPh>
    <phoneticPr fontId="2"/>
  </si>
  <si>
    <t>心臓障害</t>
    <rPh sb="0" eb="2">
      <t>シンゾウ</t>
    </rPh>
    <rPh sb="2" eb="4">
      <t>ショウガイ</t>
    </rPh>
    <phoneticPr fontId="2"/>
  </si>
  <si>
    <t>先天性・家族性および遺伝性障害</t>
    <rPh sb="0" eb="3">
      <t>センテンセイ</t>
    </rPh>
    <rPh sb="4" eb="7">
      <t>カゾクセイ</t>
    </rPh>
    <rPh sb="10" eb="13">
      <t>イデンセイ</t>
    </rPh>
    <rPh sb="13" eb="15">
      <t>ショウガイ</t>
    </rPh>
    <phoneticPr fontId="2"/>
  </si>
  <si>
    <t>耳および迷路障害</t>
    <phoneticPr fontId="2"/>
  </si>
  <si>
    <t>内分泌障害</t>
    <phoneticPr fontId="2"/>
  </si>
  <si>
    <t>眼障害</t>
    <phoneticPr fontId="2"/>
  </si>
  <si>
    <t>胃腸障害</t>
    <phoneticPr fontId="2"/>
  </si>
  <si>
    <t>一般・全身障害および投与部位の状態</t>
    <phoneticPr fontId="2"/>
  </si>
  <si>
    <t>肝胆道系障害</t>
    <phoneticPr fontId="2"/>
  </si>
  <si>
    <t>免疫系障害</t>
    <phoneticPr fontId="2"/>
  </si>
  <si>
    <t>感染症および寄生虫症</t>
    <phoneticPr fontId="2"/>
  </si>
  <si>
    <t>傷害・中毒および処置合併症</t>
    <phoneticPr fontId="2"/>
  </si>
  <si>
    <t>臨床検査</t>
    <phoneticPr fontId="2"/>
  </si>
  <si>
    <t>代謝および栄養障害</t>
    <phoneticPr fontId="2"/>
  </si>
  <si>
    <t>筋骨格系および結合組織障害</t>
    <phoneticPr fontId="2"/>
  </si>
  <si>
    <t>神経系障害</t>
    <phoneticPr fontId="2"/>
  </si>
  <si>
    <t>妊娠・産褥および周産期の状態</t>
    <phoneticPr fontId="2"/>
  </si>
  <si>
    <t>精神障害</t>
    <phoneticPr fontId="2"/>
  </si>
  <si>
    <t>腎および尿路障害</t>
    <phoneticPr fontId="2"/>
  </si>
  <si>
    <t>生殖系および乳房障害</t>
    <phoneticPr fontId="2"/>
  </si>
  <si>
    <t>呼吸器・胸郭および縦隔障害</t>
    <phoneticPr fontId="2"/>
  </si>
  <si>
    <t>皮膚および皮下組織障害</t>
    <phoneticPr fontId="2"/>
  </si>
  <si>
    <t>社会環境</t>
    <phoneticPr fontId="2"/>
  </si>
  <si>
    <t>外科および内科処置</t>
    <phoneticPr fontId="2"/>
  </si>
  <si>
    <t>血管障害</t>
    <phoneticPr fontId="2"/>
  </si>
  <si>
    <t>耳痛</t>
  </si>
  <si>
    <t>副腎機能不全</t>
  </si>
  <si>
    <t>霧視</t>
  </si>
  <si>
    <t>腹部膨満</t>
  </si>
  <si>
    <t>悪寒</t>
  </si>
  <si>
    <t>胆管狭窄</t>
  </si>
  <si>
    <t>アレルギー反応</t>
  </si>
  <si>
    <t>腹部感染</t>
  </si>
  <si>
    <t>足関節部骨折</t>
  </si>
  <si>
    <t>活性化部分トロンボプラスチン時間延長</t>
  </si>
  <si>
    <t>アシドーシス</t>
  </si>
  <si>
    <t>腹部軟部組織壊死</t>
  </si>
  <si>
    <t>癌化学療法に続発した白血病</t>
  </si>
  <si>
    <t>外転神経障害</t>
  </si>
  <si>
    <t>激越</t>
  </si>
  <si>
    <t>急性腎障害</t>
  </si>
  <si>
    <t>無月経</t>
  </si>
  <si>
    <t>成人呼吸窮迫症候群</t>
  </si>
  <si>
    <t>脱毛症</t>
  </si>
  <si>
    <t>動脈血栓塞栓症</t>
  </si>
  <si>
    <t>外耳痛</t>
  </si>
  <si>
    <t>クッシング様症状</t>
  </si>
  <si>
    <t>白内障</t>
  </si>
  <si>
    <t>腹痛</t>
  </si>
  <si>
    <t>新生児死亡</t>
  </si>
  <si>
    <t>胆管瘻</t>
  </si>
  <si>
    <t>アナフィラキシー</t>
  </si>
  <si>
    <t>肛門直腸感染</t>
  </si>
  <si>
    <t>大動脈損傷</t>
  </si>
  <si>
    <t>アラニンアミノトランスフェラーゼ増加</t>
  </si>
  <si>
    <t>アルコール不耐性</t>
  </si>
  <si>
    <t>関節痛</t>
  </si>
  <si>
    <t>骨髄異形成症候群</t>
  </si>
  <si>
    <t>副神経障害</t>
  </si>
  <si>
    <t>妊娠喪失</t>
    <rPh sb="0" eb="2">
      <t>ニンシン</t>
    </rPh>
    <rPh sb="2" eb="4">
      <t>ソウシツ</t>
    </rPh>
    <phoneticPr fontId="2"/>
  </si>
  <si>
    <t>無オルガズム症</t>
  </si>
  <si>
    <t>膀胱穿孔</t>
  </si>
  <si>
    <t>無精子症</t>
  </si>
  <si>
    <t>アレルギー性鼻炎</t>
  </si>
  <si>
    <t>体臭</t>
  </si>
  <si>
    <t>毛細血管漏出症候群</t>
  </si>
  <si>
    <t>聴力障害</t>
  </si>
  <si>
    <t>思春期遅発症</t>
  </si>
  <si>
    <t>角膜潰瘍</t>
  </si>
  <si>
    <t>裂肛</t>
  </si>
  <si>
    <t>死亡NOS</t>
  </si>
  <si>
    <t>バッドキアリ症候群</t>
  </si>
  <si>
    <t>自己免疫障害</t>
  </si>
  <si>
    <t>虫垂炎</t>
  </si>
  <si>
    <t>動脈損傷</t>
  </si>
  <si>
    <t>アルカリホスファターゼ増加</t>
  </si>
  <si>
    <t>アルカローシス</t>
  </si>
  <si>
    <t>関節炎</t>
  </si>
  <si>
    <t>皮膚乳頭腫</t>
  </si>
  <si>
    <t>聴神経障害NOS</t>
  </si>
  <si>
    <t>早産</t>
  </si>
  <si>
    <t>不安</t>
  </si>
  <si>
    <t>膀胱痙縮</t>
  </si>
  <si>
    <t>乳房萎縮</t>
  </si>
  <si>
    <t>無呼吸</t>
  </si>
  <si>
    <t>水疱性皮膚炎</t>
  </si>
  <si>
    <t>潮紅</t>
  </si>
  <si>
    <t>心房粗動</t>
  </si>
  <si>
    <t>中耳の炎症</t>
  </si>
  <si>
    <t>成長促進</t>
  </si>
  <si>
    <t>ドライアイ</t>
  </si>
  <si>
    <t>痔瘻</t>
  </si>
  <si>
    <t>疾患進行</t>
  </si>
  <si>
    <t>胆嚢炎</t>
  </si>
  <si>
    <t>サイトカイン放出症候群</t>
  </si>
  <si>
    <t>穿孔性虫垂炎</t>
  </si>
  <si>
    <t>胆管吻合部漏出</t>
  </si>
  <si>
    <t>アスパラギン酸アミノトランスフェラーゼ増加</t>
  </si>
  <si>
    <t>食欲不振</t>
  </si>
  <si>
    <t>虚血性壊死</t>
  </si>
  <si>
    <t>治療関連続発性悪性疾患</t>
  </si>
  <si>
    <t>アカシジア</t>
  </si>
  <si>
    <t>錯乱</t>
  </si>
  <si>
    <t>慢性腎臓病</t>
  </si>
  <si>
    <t>乳房痛</t>
  </si>
  <si>
    <t>誤嚥</t>
  </si>
  <si>
    <t>皮膚乾燥</t>
  </si>
  <si>
    <t>血腫</t>
  </si>
  <si>
    <t>完全房室ブロック</t>
  </si>
  <si>
    <t>耳鳴</t>
  </si>
  <si>
    <t>副甲状腺機能亢進症</t>
  </si>
  <si>
    <t>外眼筋不全麻痺</t>
  </si>
  <si>
    <t>肛門出血</t>
  </si>
  <si>
    <t>顔面浮腫</t>
  </si>
  <si>
    <t>胆嚢瘻</t>
  </si>
  <si>
    <t>血清病</t>
  </si>
  <si>
    <t>感染性動脈炎</t>
  </si>
  <si>
    <t>膀胱吻合部漏出</t>
  </si>
  <si>
    <t>血中抗利尿ホルモン検査異常</t>
  </si>
  <si>
    <t>脱水</t>
  </si>
  <si>
    <t>背部痛</t>
  </si>
  <si>
    <t>腫瘍出血</t>
  </si>
  <si>
    <t>健忘</t>
  </si>
  <si>
    <t>オルガズム遅延</t>
  </si>
  <si>
    <t>非感染性膀胱炎</t>
  </si>
  <si>
    <t>月経困難症</t>
  </si>
  <si>
    <t>無気肺</t>
  </si>
  <si>
    <t>湿疹</t>
  </si>
  <si>
    <t>ほてり</t>
  </si>
  <si>
    <t>第一度房室ブロック</t>
  </si>
  <si>
    <t>回転性めまい</t>
  </si>
  <si>
    <t>甲状腺機能亢進症</t>
  </si>
  <si>
    <t>眼痛</t>
  </si>
  <si>
    <t>肛門粘膜炎</t>
  </si>
  <si>
    <t>四肢浮腫</t>
  </si>
  <si>
    <t>胆嚢壊死</t>
  </si>
  <si>
    <t>菌血症</t>
  </si>
  <si>
    <t>挫傷</t>
  </si>
  <si>
    <t>血中重炭酸塩減少</t>
  </si>
  <si>
    <t>ブドウ糖不耐性</t>
  </si>
  <si>
    <t>骨痛</t>
  </si>
  <si>
    <t>腫瘍疼痛</t>
  </si>
  <si>
    <t>無嗅覚</t>
  </si>
  <si>
    <t>譫妄</t>
  </si>
  <si>
    <t>排尿困難</t>
  </si>
  <si>
    <t>性交困難</t>
  </si>
  <si>
    <t>気管支瘻</t>
  </si>
  <si>
    <t>多形紅斑</t>
  </si>
  <si>
    <t>高血圧</t>
  </si>
  <si>
    <t>心停止</t>
  </si>
  <si>
    <t>前庭障害</t>
  </si>
  <si>
    <t>副甲状腺機能低下症</t>
  </si>
  <si>
    <t>眼瞼機能障害</t>
  </si>
  <si>
    <t>肛門壊死</t>
  </si>
  <si>
    <t>体幹浮腫</t>
  </si>
  <si>
    <t>胆嚢閉塞</t>
  </si>
  <si>
    <t>胆道感染</t>
  </si>
  <si>
    <t>熱傷</t>
  </si>
  <si>
    <t>血中ビリルビン増加</t>
  </si>
  <si>
    <t>高カルシウム血症</t>
  </si>
  <si>
    <t>殿部痛</t>
  </si>
  <si>
    <t>失声症</t>
  </si>
  <si>
    <t>妄想</t>
  </si>
  <si>
    <t>糖尿</t>
  </si>
  <si>
    <t>射精障害</t>
  </si>
  <si>
    <t>気管支閉塞</t>
  </si>
  <si>
    <t>紅皮症</t>
  </si>
  <si>
    <t>低血圧</t>
  </si>
  <si>
    <t>胸痛（心臓性）</t>
  </si>
  <si>
    <t>下垂体炎</t>
  </si>
  <si>
    <t>光のちらつき</t>
  </si>
  <si>
    <t>肛門痛</t>
  </si>
  <si>
    <t>顔面痛</t>
  </si>
  <si>
    <t>胆嚢痛</t>
  </si>
  <si>
    <t>膀胱感染</t>
  </si>
  <si>
    <t>放射線性皮膚炎</t>
  </si>
  <si>
    <t>血中コルチコトロピン減少</t>
  </si>
  <si>
    <t>高血糖</t>
  </si>
  <si>
    <t>胸壁壊死</t>
  </si>
  <si>
    <t>くも膜炎</t>
  </si>
  <si>
    <t>うつ病</t>
  </si>
  <si>
    <t>血尿</t>
  </si>
  <si>
    <t>勃起不全</t>
  </si>
  <si>
    <t>気管支狭窄</t>
  </si>
  <si>
    <t>脂肪萎縮症</t>
  </si>
  <si>
    <t>リンパ漏</t>
  </si>
  <si>
    <t>伝導障害</t>
  </si>
  <si>
    <t>下垂体機能低下症</t>
  </si>
  <si>
    <t>浮遊物</t>
  </si>
  <si>
    <t>肛門狭窄</t>
  </si>
  <si>
    <t>疲労</t>
  </si>
  <si>
    <t>胆嚢穿孔</t>
  </si>
  <si>
    <t>骨感染</t>
  </si>
  <si>
    <t>食道吻合部漏出</t>
  </si>
  <si>
    <t>血中ゴナドトロピン異常</t>
  </si>
  <si>
    <t>高カリウム血症</t>
  </si>
  <si>
    <t>胸壁痛</t>
  </si>
  <si>
    <t>運動失調</t>
  </si>
  <si>
    <t>多幸症</t>
  </si>
  <si>
    <t>ヘモグロビン尿</t>
  </si>
  <si>
    <t>卵管閉塞</t>
  </si>
  <si>
    <t>気管支胸膜瘻</t>
  </si>
  <si>
    <t>毛髪変色</t>
  </si>
  <si>
    <t>リンパ浮腫</t>
  </si>
  <si>
    <t>チアノーゼ</t>
  </si>
  <si>
    <t>甲状腺機能低下症</t>
  </si>
  <si>
    <t>緑内障</t>
  </si>
  <si>
    <t>肛門潰瘍</t>
  </si>
  <si>
    <t>発熱</t>
  </si>
  <si>
    <t>肝不全</t>
  </si>
  <si>
    <t>乳房感染</t>
  </si>
  <si>
    <t>転倒</t>
  </si>
  <si>
    <t>血中乳酸脱水素酵素増加</t>
  </si>
  <si>
    <t>高脂血症</t>
  </si>
  <si>
    <t>外骨腫</t>
  </si>
  <si>
    <t>腕神経叢障害</t>
  </si>
  <si>
    <t>幻覚</t>
  </si>
  <si>
    <t>ネフローゼ症候群</t>
  </si>
  <si>
    <t>後天性女性化</t>
  </si>
  <si>
    <t>気管支肺出血</t>
  </si>
  <si>
    <t>毛質異常</t>
  </si>
  <si>
    <t>リンパ嚢腫</t>
  </si>
  <si>
    <t>心不全</t>
  </si>
  <si>
    <t>思春期早発症</t>
  </si>
  <si>
    <t>角膜炎</t>
  </si>
  <si>
    <t>腹水</t>
  </si>
  <si>
    <t>インフルエンザ様症状</t>
  </si>
  <si>
    <t>肝出血</t>
  </si>
  <si>
    <t>気管支感染</t>
  </si>
  <si>
    <t>卵管吻合部漏出</t>
  </si>
  <si>
    <t>血中プロラクチン異常</t>
  </si>
  <si>
    <t>高マグネシウム血症</t>
  </si>
  <si>
    <t>深部結合組織線維化</t>
  </si>
  <si>
    <t>中枢神経系壊死</t>
  </si>
  <si>
    <t>不眠症</t>
  </si>
  <si>
    <t>蛋白尿</t>
  </si>
  <si>
    <t>性器浮腫</t>
  </si>
  <si>
    <t>気管支痙攣</t>
  </si>
  <si>
    <t>男性型多毛症</t>
  </si>
  <si>
    <t>末梢性虚血</t>
  </si>
  <si>
    <t>左室収縮機能障害</t>
  </si>
  <si>
    <t>テストステロン欠乏症</t>
  </si>
  <si>
    <t>夜盲</t>
  </si>
  <si>
    <t>おくび</t>
  </si>
  <si>
    <t>歩行障害</t>
  </si>
  <si>
    <t>肝壊死</t>
  </si>
  <si>
    <t>カテーテル関連感染</t>
  </si>
  <si>
    <t>卵管穿孔</t>
  </si>
  <si>
    <t>一酸化炭素拡散能減少</t>
  </si>
  <si>
    <t>高ナトリウム血症</t>
  </si>
  <si>
    <t>側腹部痛</t>
  </si>
  <si>
    <t>脳脊髄液漏</t>
  </si>
  <si>
    <t>易刺激性</t>
  </si>
  <si>
    <t>腎結石</t>
  </si>
  <si>
    <t>女性化乳房</t>
  </si>
  <si>
    <t>乳び胸</t>
  </si>
  <si>
    <t>多汗症</t>
  </si>
  <si>
    <t>静脈炎</t>
  </si>
  <si>
    <t>僧帽弁疾患</t>
  </si>
  <si>
    <t>男性化</t>
  </si>
  <si>
    <t>視神経障害</t>
  </si>
  <si>
    <t>腹部膨満感</t>
  </si>
  <si>
    <t>全身性浮腫</t>
  </si>
  <si>
    <t>肝臓痛</t>
  </si>
  <si>
    <t>盲腸感染</t>
  </si>
  <si>
    <t>骨折</t>
  </si>
  <si>
    <t>心筋トロポニンＩ増加</t>
  </si>
  <si>
    <t>高リン酸塩血症</t>
  </si>
  <si>
    <t>全身筋力低下</t>
  </si>
  <si>
    <t>認知障害</t>
  </si>
  <si>
    <t>リビドー減退</t>
  </si>
  <si>
    <t>腎仙痛</t>
  </si>
  <si>
    <t>卵管留血症</t>
  </si>
  <si>
    <t>咳嗽</t>
  </si>
  <si>
    <t>過角化</t>
  </si>
  <si>
    <t>表在性血栓性静脈炎</t>
  </si>
  <si>
    <t>モービッツ2型房室ブロック</t>
  </si>
  <si>
    <t>視神経乳頭浮腫</t>
  </si>
  <si>
    <t>盲腸出血</t>
  </si>
  <si>
    <t>低体温</t>
  </si>
  <si>
    <t>胆管穿孔</t>
  </si>
  <si>
    <t>感染性子宮頚管炎</t>
  </si>
  <si>
    <t>胃吻合部漏出</t>
  </si>
  <si>
    <t>心筋トロポニンＴ増加</t>
  </si>
  <si>
    <t>高トリグリセリド血症</t>
  </si>
  <si>
    <t>成長抑制</t>
  </si>
  <si>
    <t>集中力障害</t>
  </si>
  <si>
    <t>リビドー亢進</t>
  </si>
  <si>
    <t>腎出血</t>
  </si>
  <si>
    <t>不規則月経</t>
  </si>
  <si>
    <t>呼吸困難</t>
  </si>
  <si>
    <t>多毛症</t>
  </si>
  <si>
    <t>上大静脈症候群</t>
  </si>
  <si>
    <t>モービッツ1型</t>
  </si>
  <si>
    <t>眼窩周囲浮腫</t>
  </si>
  <si>
    <t>口唇炎</t>
  </si>
  <si>
    <t>注入部位血管外漏出</t>
  </si>
  <si>
    <t>門脈圧亢進症</t>
  </si>
  <si>
    <t>結膜炎</t>
  </si>
  <si>
    <t>胃腸吻合部漏出</t>
  </si>
  <si>
    <t>CD4リンパ球減少</t>
  </si>
  <si>
    <t>高尿酸血症</t>
  </si>
  <si>
    <t>頭部軟部組織壊死</t>
  </si>
  <si>
    <t>意識レベルの低下</t>
  </si>
  <si>
    <t>躁病</t>
  </si>
  <si>
    <t>尿瘻</t>
  </si>
  <si>
    <t>乳汁分泌障害</t>
  </si>
  <si>
    <t>鼻出血</t>
  </si>
  <si>
    <t>乏汗症</t>
  </si>
  <si>
    <t>血栓塞栓症</t>
  </si>
  <si>
    <t>心筋梗塞</t>
  </si>
  <si>
    <t>羞明</t>
  </si>
  <si>
    <t>乳び性腹水</t>
  </si>
  <si>
    <t>注射部位反応</t>
  </si>
  <si>
    <t>門脈血栓症</t>
  </si>
  <si>
    <t>感染性結膜炎</t>
  </si>
  <si>
    <t>消化管ストーマ壊死</t>
  </si>
  <si>
    <t>コレステロール高値</t>
  </si>
  <si>
    <t>低アルブミン血症</t>
  </si>
  <si>
    <t>関節滲出液</t>
  </si>
  <si>
    <t>浮動性めまい</t>
  </si>
  <si>
    <t>人格変化</t>
  </si>
  <si>
    <t>頻尿</t>
  </si>
  <si>
    <t>月経過多</t>
  </si>
  <si>
    <t>しゃっくり</t>
  </si>
  <si>
    <t>脂肪肥大症</t>
  </si>
  <si>
    <t>血管炎</t>
  </si>
  <si>
    <t>心筋炎</t>
  </si>
  <si>
    <t>網膜剥離</t>
  </si>
  <si>
    <t>大腸炎</t>
  </si>
  <si>
    <t>限局性浮腫</t>
  </si>
  <si>
    <t>類洞閉塞症候群</t>
  </si>
  <si>
    <t>角膜感染</t>
  </si>
  <si>
    <t>股関節部骨折</t>
  </si>
  <si>
    <t>CPK増加</t>
  </si>
  <si>
    <t>低カルシウム血症</t>
  </si>
  <si>
    <t>関節可動域低下</t>
  </si>
  <si>
    <t>構語障害</t>
  </si>
  <si>
    <t>精神病</t>
  </si>
  <si>
    <t>尿失禁</t>
  </si>
  <si>
    <t>乳頭変形</t>
  </si>
  <si>
    <t>嗄声</t>
  </si>
  <si>
    <t>爪の変化</t>
  </si>
  <si>
    <t>動悸</t>
  </si>
  <si>
    <t>網膜裂孔</t>
  </si>
  <si>
    <t>結腸瘻</t>
  </si>
  <si>
    <t>倦怠感</t>
  </si>
  <si>
    <t>脳神経感染</t>
  </si>
  <si>
    <t>注入に伴う反応</t>
  </si>
  <si>
    <t>クレアチニン増加</t>
  </si>
  <si>
    <t>低血糖</t>
  </si>
  <si>
    <t>頚椎関節可動域低下</t>
  </si>
  <si>
    <t>異常感覚</t>
  </si>
  <si>
    <t>落ち着きのなさ</t>
  </si>
  <si>
    <t>尿閉</t>
  </si>
  <si>
    <t>精子減少症</t>
  </si>
  <si>
    <t>低酸素症</t>
  </si>
  <si>
    <t>爪変色</t>
  </si>
  <si>
    <t>発作性心房頻脈</t>
  </si>
  <si>
    <t>網膜血管障害</t>
  </si>
  <si>
    <t>結腸出血</t>
  </si>
  <si>
    <t>多臓器不全</t>
  </si>
  <si>
    <t>サイトメガロウイルス感染再燃</t>
  </si>
  <si>
    <t>頚動脈損傷</t>
  </si>
  <si>
    <t>駆出率減少</t>
  </si>
  <si>
    <t>低カリウム血症</t>
  </si>
  <si>
    <t>腰椎関節可動域低下</t>
  </si>
  <si>
    <t>自殺念慮</t>
  </si>
  <si>
    <t>尿路閉塞</t>
  </si>
  <si>
    <t>卵巣出血</t>
  </si>
  <si>
    <t>喉頭浮腫</t>
  </si>
  <si>
    <t>爪脱落</t>
  </si>
  <si>
    <t>心嚢液貯留</t>
  </si>
  <si>
    <t>網膜症</t>
  </si>
  <si>
    <t>結腸閉塞</t>
  </si>
  <si>
    <t>頚部浮腫</t>
  </si>
  <si>
    <t>医療機器関連感染</t>
  </si>
  <si>
    <t>下大静脈損傷</t>
  </si>
  <si>
    <t>心電図QT補正間隔延長</t>
  </si>
  <si>
    <t>低マグネシウム血症</t>
  </si>
  <si>
    <t>脊柱後弯症</t>
  </si>
  <si>
    <t>不全失語症</t>
  </si>
  <si>
    <t>自殺企図</t>
  </si>
  <si>
    <t>尿路痛</t>
  </si>
  <si>
    <t>卵巣破裂</t>
  </si>
  <si>
    <t>喉頭瘻</t>
  </si>
  <si>
    <t>爪線状隆起</t>
  </si>
  <si>
    <t>心膜タンポナーデ</t>
  </si>
  <si>
    <t>強膜障害</t>
  </si>
  <si>
    <t>結腸穿孔</t>
  </si>
  <si>
    <t>非心臓性胸痛</t>
  </si>
  <si>
    <t>十二指腸感染</t>
  </si>
  <si>
    <t>頚静脈損傷</t>
  </si>
  <si>
    <t>心電図異常Ｔ波</t>
  </si>
  <si>
    <t>低ナトリウム血症</t>
  </si>
  <si>
    <t>脊柱前弯症</t>
  </si>
  <si>
    <t>脳浮腫</t>
  </si>
  <si>
    <t>尿意切迫</t>
  </si>
  <si>
    <t>排卵痛</t>
  </si>
  <si>
    <t>喉頭出血</t>
  </si>
  <si>
    <t>皮膚疼痛</t>
  </si>
  <si>
    <t>心膜炎</t>
  </si>
  <si>
    <t>ぶどう膜炎</t>
  </si>
  <si>
    <t>結腸狭窄</t>
  </si>
  <si>
    <t>疼痛</t>
  </si>
  <si>
    <t>感染性脳炎</t>
  </si>
  <si>
    <t>上大静脈損傷</t>
  </si>
  <si>
    <t>フィブリノゲン減少</t>
  </si>
  <si>
    <t>低リン酸血症</t>
  </si>
  <si>
    <t>筋痙攣</t>
  </si>
  <si>
    <t>脳症</t>
  </si>
  <si>
    <t>尿変色</t>
  </si>
  <si>
    <t>骨盤底筋力低下</t>
  </si>
  <si>
    <t>喉頭の炎症</t>
  </si>
  <si>
    <t>手掌・足底発赤知覚不全症候群</t>
  </si>
  <si>
    <t>肺動脈弁疾患</t>
  </si>
  <si>
    <t>視覚低下</t>
  </si>
  <si>
    <t>結腸潰瘍</t>
  </si>
  <si>
    <t>突然死NOS</t>
  </si>
  <si>
    <t>感染性脳脊髄炎</t>
  </si>
  <si>
    <t>腸管ストーマ部漏出</t>
  </si>
  <si>
    <t>努力呼気量減少</t>
  </si>
  <si>
    <t>鉄過剰</t>
  </si>
  <si>
    <t>下肢筋力低下</t>
  </si>
  <si>
    <t>錐体外路障害</t>
  </si>
  <si>
    <t>骨盤痛</t>
  </si>
  <si>
    <t>喉頭粘膜炎</t>
  </si>
  <si>
    <t>光線過敏症</t>
  </si>
  <si>
    <t>拘束性心筋症</t>
  </si>
  <si>
    <t>硝子体出血</t>
  </si>
  <si>
    <t>便秘</t>
  </si>
  <si>
    <t>ワクチン接種部位リンパ節腫脹</t>
  </si>
  <si>
    <t>感染性心内膜炎</t>
  </si>
  <si>
    <t>腸管ストーマ閉塞</t>
  </si>
  <si>
    <t>GGT増加</t>
  </si>
  <si>
    <t>肥満</t>
  </si>
  <si>
    <t>体幹筋力低下</t>
  </si>
  <si>
    <t>顔面筋脱力</t>
  </si>
  <si>
    <t>陰茎痛</t>
  </si>
  <si>
    <t>喉頭閉塞</t>
  </si>
  <si>
    <t>そう痒症</t>
  </si>
  <si>
    <t>右室機能不全</t>
  </si>
  <si>
    <t>流涙</t>
  </si>
  <si>
    <t>齲歯</t>
  </si>
  <si>
    <t>眼内炎</t>
  </si>
  <si>
    <t>腸管ストーマ部出血</t>
  </si>
  <si>
    <t>成長ホルモン異常</t>
  </si>
  <si>
    <t>腫瘍崩壊症候群</t>
  </si>
  <si>
    <t>上肢筋力低下</t>
  </si>
  <si>
    <t>顔面神経障害</t>
  </si>
  <si>
    <t>会陰痛</t>
  </si>
  <si>
    <t>喉頭狭窄</t>
  </si>
  <si>
    <t>紫斑</t>
  </si>
  <si>
    <t>洞不全症候群</t>
  </si>
  <si>
    <t>下痢</t>
  </si>
  <si>
    <t>感染性小腸結腸炎</t>
  </si>
  <si>
    <t>術中動脈損傷</t>
  </si>
  <si>
    <t>ハプトグロビン減少</t>
  </si>
  <si>
    <t>筋骨格変形</t>
  </si>
  <si>
    <t>舌咽神経障害</t>
  </si>
  <si>
    <t>早発閉経</t>
  </si>
  <si>
    <t>咽喉頭知覚不全</t>
  </si>
  <si>
    <t>ざ瘡様皮疹</t>
  </si>
  <si>
    <t>洞性徐脈</t>
  </si>
  <si>
    <t>口内乾燥</t>
  </si>
  <si>
    <t>エプスタイン・バーウイルス感染再燃</t>
  </si>
  <si>
    <t>術中乳房損傷</t>
  </si>
  <si>
    <t>ヘモグロビン増加</t>
  </si>
  <si>
    <t>筋肉痛</t>
  </si>
  <si>
    <t>ギラン・バレー症候群</t>
  </si>
  <si>
    <t>前立腺出血</t>
  </si>
  <si>
    <t>喉頭痙攣</t>
  </si>
  <si>
    <t>斑状丘疹状皮疹</t>
  </si>
  <si>
    <t>十二指腸瘻</t>
  </si>
  <si>
    <t>食道感染</t>
  </si>
  <si>
    <t>術中心臓損傷</t>
  </si>
  <si>
    <t>INR増加</t>
  </si>
  <si>
    <t>筋炎</t>
  </si>
  <si>
    <t>頭痛</t>
  </si>
  <si>
    <t>前立腺閉塞</t>
  </si>
  <si>
    <t>縦隔出血</t>
  </si>
  <si>
    <t>頭皮痛</t>
  </si>
  <si>
    <t>上室性頻脈</t>
  </si>
  <si>
    <t>十二指腸出血</t>
  </si>
  <si>
    <t>眼感染</t>
  </si>
  <si>
    <t>術中耳部損傷</t>
  </si>
  <si>
    <t>リパーゼ増加</t>
  </si>
  <si>
    <t>頚部痛</t>
  </si>
  <si>
    <t>水頭症</t>
  </si>
  <si>
    <t>前立腺痛</t>
  </si>
  <si>
    <t>鼻閉</t>
  </si>
  <si>
    <t>皮膚萎縮</t>
  </si>
  <si>
    <t>三尖弁疾患</t>
  </si>
  <si>
    <t>十二指腸閉塞</t>
  </si>
  <si>
    <t>毛包炎</t>
  </si>
  <si>
    <t>術中内分泌系損傷</t>
  </si>
  <si>
    <t>リンパ球数減少</t>
  </si>
  <si>
    <t>頚部軟部組織壊死</t>
  </si>
  <si>
    <t>過眠症</t>
  </si>
  <si>
    <t>陰嚢痛</t>
  </si>
  <si>
    <t>口腔咽頭痛</t>
  </si>
  <si>
    <t>皮膚色素過剰</t>
  </si>
  <si>
    <t>心室性不整脈</t>
  </si>
  <si>
    <t>十二指腸穿孔</t>
  </si>
  <si>
    <t>真菌血症</t>
  </si>
  <si>
    <t>術中消化管損傷</t>
  </si>
  <si>
    <t>リンパ球数増加</t>
  </si>
  <si>
    <t>骨壊死</t>
  </si>
  <si>
    <t>舌下神経障害</t>
  </si>
  <si>
    <t>精索出血</t>
  </si>
  <si>
    <t>咽頭瘻</t>
  </si>
  <si>
    <t>皮膚色素減少</t>
  </si>
  <si>
    <t>心室細動</t>
  </si>
  <si>
    <t>十二指腸狭窄</t>
  </si>
  <si>
    <t>胆嚢感染</t>
  </si>
  <si>
    <t>術中頭頚部損傷</t>
  </si>
  <si>
    <t>好中球数減少</t>
  </si>
  <si>
    <t>顎骨壊死</t>
  </si>
  <si>
    <t>頭蓋内出血</t>
  </si>
  <si>
    <t>精索閉塞</t>
  </si>
  <si>
    <t>咽頭出血</t>
  </si>
  <si>
    <t>皮膚硬結</t>
  </si>
  <si>
    <t>心室性頻脈</t>
  </si>
  <si>
    <t>十二指腸潰瘍</t>
  </si>
  <si>
    <t>歯肉感染</t>
  </si>
  <si>
    <t>術中出血</t>
  </si>
  <si>
    <t>膵酵素減少</t>
  </si>
  <si>
    <t>骨粗鬆症</t>
  </si>
  <si>
    <t>脳血管虚血</t>
  </si>
  <si>
    <t>精巣障害</t>
  </si>
  <si>
    <t>咽頭粘膜炎</t>
  </si>
  <si>
    <t>皮膚潰瘍形成</t>
  </si>
  <si>
    <t>消化不良</t>
  </si>
  <si>
    <t>肝感染</t>
  </si>
  <si>
    <t>術中肝胆道系損傷</t>
  </si>
  <si>
    <t>血小板数減少</t>
  </si>
  <si>
    <t>四肢痛</t>
  </si>
  <si>
    <t>嗜眠</t>
  </si>
  <si>
    <t>精巣出血</t>
  </si>
  <si>
    <t>咽頭壊死</t>
  </si>
  <si>
    <t>スティーヴンス・ジョンソン症候群</t>
  </si>
  <si>
    <t>嚥下障害</t>
  </si>
  <si>
    <t>Ｂ型肝炎再活性化</t>
  </si>
  <si>
    <t>術中筋骨格系損傷</t>
  </si>
  <si>
    <t>血清アミラーゼ増加</t>
  </si>
  <si>
    <t>骨盤軟部組織壊死</t>
  </si>
  <si>
    <t>白質脳症</t>
  </si>
  <si>
    <t>精巣痛</t>
  </si>
  <si>
    <t>咽頭狭窄</t>
  </si>
  <si>
    <t>皮下気腫</t>
  </si>
  <si>
    <t>腸炎</t>
  </si>
  <si>
    <t>ウイルス性肝炎</t>
  </si>
  <si>
    <t>術中神経系損傷</t>
  </si>
  <si>
    <t>甲状腺刺激ホルモン増加</t>
  </si>
  <si>
    <t>横紋筋融解症</t>
  </si>
  <si>
    <t>記憶障害</t>
  </si>
  <si>
    <t>子宮瘻</t>
  </si>
  <si>
    <t>咽喉頭疼痛</t>
  </si>
  <si>
    <t>毛細血管拡張症</t>
  </si>
  <si>
    <t>腸膀胱瘻</t>
  </si>
  <si>
    <t>単純ヘルペス再燃</t>
  </si>
  <si>
    <t>術中眼損傷</t>
  </si>
  <si>
    <t>尿量減少</t>
  </si>
  <si>
    <t>肩回旋筋腱板損傷</t>
  </si>
  <si>
    <t>髄膜症</t>
  </si>
  <si>
    <t>子宮出血</t>
  </si>
  <si>
    <t>胸水</t>
  </si>
  <si>
    <t>中毒性表皮壊死融解症</t>
  </si>
  <si>
    <t>食道瘻</t>
  </si>
  <si>
    <t>感染性筋炎</t>
  </si>
  <si>
    <t>術中腎損傷</t>
  </si>
  <si>
    <t>肺活量異常</t>
  </si>
  <si>
    <t>側弯症</t>
  </si>
  <si>
    <t>不随意運動</t>
  </si>
  <si>
    <t>子宮閉塞</t>
  </si>
  <si>
    <t>胸腔内出血</t>
  </si>
  <si>
    <t>蕁麻疹</t>
  </si>
  <si>
    <t>食道出血</t>
  </si>
  <si>
    <t>関節の感染</t>
  </si>
  <si>
    <t>術中生殖器系損傷</t>
  </si>
  <si>
    <t>体重増加</t>
  </si>
  <si>
    <t>下肢軟部組織壊死</t>
  </si>
  <si>
    <t>左側筋力低下</t>
  </si>
  <si>
    <t>子宮痛</t>
  </si>
  <si>
    <t>胸膜痛</t>
  </si>
  <si>
    <t>食道壊死</t>
  </si>
  <si>
    <t>腎感染</t>
  </si>
  <si>
    <t>術中呼吸器系損傷</t>
  </si>
  <si>
    <t>体重減少</t>
  </si>
  <si>
    <t>上肢軟部組織壊死</t>
  </si>
  <si>
    <t>右側筋力低下</t>
  </si>
  <si>
    <t>腟分泌物</t>
  </si>
  <si>
    <t>肺臓炎</t>
  </si>
  <si>
    <t>食道閉塞症</t>
  </si>
  <si>
    <t>喉頭炎</t>
  </si>
  <si>
    <t>術中脾臓損傷</t>
  </si>
  <si>
    <t>白血球減少</t>
  </si>
  <si>
    <t>表在軟部組織線維化</t>
  </si>
  <si>
    <t>重症筋無力症</t>
  </si>
  <si>
    <t>腟乾燥</t>
  </si>
  <si>
    <t>気胸</t>
  </si>
  <si>
    <t>食道痛</t>
  </si>
  <si>
    <t>口唇感染</t>
  </si>
  <si>
    <t>術中尿路損傷</t>
  </si>
  <si>
    <t>開口障害</t>
  </si>
  <si>
    <t>神経痛</t>
  </si>
  <si>
    <t>腟瘻</t>
  </si>
  <si>
    <t>後鼻漏</t>
  </si>
  <si>
    <t>食道穿孔</t>
  </si>
  <si>
    <t>肺感染</t>
  </si>
  <si>
    <t>術中静脈損傷</t>
  </si>
  <si>
    <t>肢長不一致</t>
  </si>
  <si>
    <t>眼振</t>
  </si>
  <si>
    <t>腟出血</t>
  </si>
  <si>
    <t>湿性咳嗽</t>
  </si>
  <si>
    <t>食道狭窄</t>
  </si>
  <si>
    <t>リンパ節感染</t>
  </si>
  <si>
    <t>腎吻合部漏出</t>
  </si>
  <si>
    <t>動眼神経障害</t>
  </si>
  <si>
    <t>腟の炎症</t>
  </si>
  <si>
    <t>肺水腫</t>
  </si>
  <si>
    <t>食道潰瘍</t>
  </si>
  <si>
    <t>縦隔感染</t>
  </si>
  <si>
    <t>大腸吻合部漏出</t>
  </si>
  <si>
    <t>嗅神経障害</t>
  </si>
  <si>
    <t>腟閉塞</t>
  </si>
  <si>
    <t>肺線維症</t>
  </si>
  <si>
    <t>食道静脈瘤出血</t>
  </si>
  <si>
    <t>髄膜炎</t>
  </si>
  <si>
    <t>膵吻合部漏出</t>
  </si>
  <si>
    <t>錯感覚</t>
  </si>
  <si>
    <t>腟痛</t>
  </si>
  <si>
    <t>肺瘻</t>
  </si>
  <si>
    <t>食道炎</t>
  </si>
  <si>
    <t>粘膜感染</t>
  </si>
  <si>
    <t>咽頭吻合部漏出</t>
  </si>
  <si>
    <t>末梢性運動ニューロパチー</t>
  </si>
  <si>
    <t>腟穿孔</t>
  </si>
  <si>
    <t>肺高血圧症</t>
  </si>
  <si>
    <t>便失禁</t>
  </si>
  <si>
    <t>脊髄炎</t>
  </si>
  <si>
    <t>術後出血</t>
  </si>
  <si>
    <t>末梢性感覚ニューロパチー</t>
  </si>
  <si>
    <t>腟狭窄</t>
  </si>
  <si>
    <t>呼吸不全</t>
  </si>
  <si>
    <t>鼓腸</t>
  </si>
  <si>
    <t>爪感染</t>
  </si>
  <si>
    <t>術後胸部処置合併症</t>
  </si>
  <si>
    <t>幻痛</t>
  </si>
  <si>
    <t>レチノイン酸症候群</t>
  </si>
  <si>
    <t>胃瘻</t>
  </si>
  <si>
    <t>外耳炎</t>
  </si>
  <si>
    <t>腸管ストーマ脱出</t>
  </si>
  <si>
    <t>失神寸前の状態</t>
  </si>
  <si>
    <t>鼻漏</t>
  </si>
  <si>
    <t>胃出血</t>
  </si>
  <si>
    <t>中耳炎</t>
  </si>
  <si>
    <t>ウロストミー部脱出</t>
  </si>
  <si>
    <t>錐体路症候群</t>
  </si>
  <si>
    <t>副鼻腔障害</t>
  </si>
  <si>
    <t>胃壊死</t>
  </si>
  <si>
    <t>卵巣感染</t>
  </si>
  <si>
    <t>放射線照射リコール反応（皮膚科的）</t>
  </si>
  <si>
    <t>神経根炎</t>
  </si>
  <si>
    <t>副鼻腔痛</t>
  </si>
  <si>
    <t>胃穿孔</t>
  </si>
  <si>
    <t>膵感染</t>
  </si>
  <si>
    <t>直腸吻合部漏出</t>
  </si>
  <si>
    <t>反回神経麻痺</t>
  </si>
  <si>
    <t>睡眠時無呼吸</t>
  </si>
  <si>
    <t>胃狭窄</t>
  </si>
  <si>
    <t>丘疹膿疱性皮疹</t>
  </si>
  <si>
    <t>漿液腫</t>
  </si>
  <si>
    <t>可逆性後白質脳症症候群</t>
  </si>
  <si>
    <t>くしゃみ</t>
  </si>
  <si>
    <t>胃潰瘍</t>
  </si>
  <si>
    <t>爪囲炎</t>
  </si>
  <si>
    <t>小腸吻合部漏出</t>
  </si>
  <si>
    <t>痙攣発作</t>
  </si>
  <si>
    <t>咽喉痛</t>
  </si>
  <si>
    <t>胃炎</t>
  </si>
  <si>
    <t>骨盤内感染</t>
  </si>
  <si>
    <t>精索吻合部漏出</t>
  </si>
  <si>
    <t>傾眠</t>
  </si>
  <si>
    <t>上気道性喘鳴</t>
  </si>
  <si>
    <t>胃食道逆流性疾患</t>
  </si>
  <si>
    <t>陰茎感染</t>
  </si>
  <si>
    <t>脊椎骨折</t>
  </si>
  <si>
    <t>痙直</t>
  </si>
  <si>
    <t>気管瘻</t>
  </si>
  <si>
    <t>胃腸管瘻</t>
  </si>
  <si>
    <t>眼窩周囲感染</t>
  </si>
  <si>
    <t>消化管ストーマ狭窄</t>
  </si>
  <si>
    <t>脊髄圧迫</t>
  </si>
  <si>
    <t>気管粘膜炎</t>
  </si>
  <si>
    <t>消化器痛</t>
  </si>
  <si>
    <t>末梢神経感染</t>
  </si>
  <si>
    <t>吻合部潰瘍</t>
  </si>
  <si>
    <t>脳卒中</t>
  </si>
  <si>
    <t>気管狭窄</t>
  </si>
  <si>
    <t>胃不全麻痺</t>
  </si>
  <si>
    <t>腹膜感染</t>
  </si>
  <si>
    <t>気管出血</t>
  </si>
  <si>
    <t>失神</t>
  </si>
  <si>
    <t>音声変調</t>
  </si>
  <si>
    <t>歯肉痛</t>
  </si>
  <si>
    <t>咽頭炎</t>
  </si>
  <si>
    <t>気管閉塞</t>
  </si>
  <si>
    <t>腱反射減退</t>
  </si>
  <si>
    <t>喘鳴</t>
  </si>
  <si>
    <t>痔出血</t>
  </si>
  <si>
    <t>感染性静脈炎</t>
  </si>
  <si>
    <t>気管切開部位出血</t>
  </si>
  <si>
    <t>一過性脳虚血発作</t>
  </si>
  <si>
    <t>痔核</t>
  </si>
  <si>
    <t>胸膜感染</t>
  </si>
  <si>
    <t>尿管吻合部漏出</t>
  </si>
  <si>
    <t>振戦</t>
  </si>
  <si>
    <t>回腸瘻</t>
  </si>
  <si>
    <t>前立腺感染</t>
  </si>
  <si>
    <t>尿道吻合部漏出</t>
  </si>
  <si>
    <t>三叉神経障害</t>
  </si>
  <si>
    <t>回腸出血</t>
  </si>
  <si>
    <t>膿疱性皮疹</t>
  </si>
  <si>
    <t>ウロストミー部漏出</t>
  </si>
  <si>
    <t>滑車神経障害</t>
  </si>
  <si>
    <t>回腸閉塞</t>
  </si>
  <si>
    <t>感染性鼻炎</t>
  </si>
  <si>
    <t>ウロストミー部閉塞</t>
  </si>
  <si>
    <t>迷走神経障害</t>
  </si>
  <si>
    <t>回腸穿孔</t>
  </si>
  <si>
    <t>唾液腺感染</t>
  </si>
  <si>
    <t>ウロストミー部出血</t>
  </si>
  <si>
    <t>血管迷走神経性反応</t>
  </si>
  <si>
    <t>回腸狭窄</t>
  </si>
  <si>
    <t>陰嚢感染</t>
  </si>
  <si>
    <t>ウロストミー部狭窄</t>
  </si>
  <si>
    <t>回腸潰瘍</t>
  </si>
  <si>
    <t>敗血症</t>
  </si>
  <si>
    <t>子宮吻合部漏出</t>
  </si>
  <si>
    <t>イレウス</t>
  </si>
  <si>
    <t>帯状疱疹</t>
  </si>
  <si>
    <t>子宮穿孔</t>
  </si>
  <si>
    <t>腹腔内出血</t>
  </si>
  <si>
    <t>副鼻腔炎</t>
  </si>
  <si>
    <t>ワクチン接種合併症</t>
  </si>
  <si>
    <t>空腸瘻</t>
  </si>
  <si>
    <t>皮膚感染</t>
  </si>
  <si>
    <t>腟吻合部漏出</t>
  </si>
  <si>
    <t>空腸出血</t>
  </si>
  <si>
    <t>小腸感染</t>
  </si>
  <si>
    <t>精管吻合部漏出</t>
  </si>
  <si>
    <t>空腸閉塞</t>
  </si>
  <si>
    <t>軟部組織感染</t>
  </si>
  <si>
    <t>血管確保合併症</t>
  </si>
  <si>
    <t>空腸穿孔</t>
  </si>
  <si>
    <t>脾感染</t>
  </si>
  <si>
    <t>静脈損傷</t>
  </si>
  <si>
    <t>空腸狭窄</t>
  </si>
  <si>
    <t>ストーマ部感染</t>
  </si>
  <si>
    <t>創合併症</t>
  </si>
  <si>
    <t>空腸潰瘍</t>
  </si>
  <si>
    <t>カンジダ症</t>
  </si>
  <si>
    <t>創離開</t>
  </si>
  <si>
    <t>口唇痛</t>
  </si>
  <si>
    <t>歯感染</t>
  </si>
  <si>
    <t>手首関節骨折</t>
  </si>
  <si>
    <t>下部消化管出血</t>
  </si>
  <si>
    <t>気管炎</t>
  </si>
  <si>
    <t>吸収不良</t>
  </si>
  <si>
    <t>上気道感染</t>
  </si>
  <si>
    <t>口腔粘膜炎</t>
  </si>
  <si>
    <t>尿道感染</t>
  </si>
  <si>
    <t>悪心</t>
  </si>
  <si>
    <t>尿路感染</t>
  </si>
  <si>
    <t>胃閉塞</t>
  </si>
  <si>
    <t>子宮感染</t>
  </si>
  <si>
    <t>口腔瘻</t>
  </si>
  <si>
    <t>腟感染</t>
  </si>
  <si>
    <t>口腔知覚不全</t>
  </si>
  <si>
    <t>ウイルス血症</t>
  </si>
  <si>
    <t>口腔内出血</t>
  </si>
  <si>
    <t>外陰部感染</t>
  </si>
  <si>
    <t>口腔内痛</t>
  </si>
  <si>
    <t>創傷感染</t>
  </si>
  <si>
    <t>膵管狭窄</t>
  </si>
  <si>
    <t>膵瘻</t>
  </si>
  <si>
    <t>膵臓出血</t>
  </si>
  <si>
    <t>膵壊死</t>
  </si>
  <si>
    <t>膵炎</t>
  </si>
  <si>
    <t>歯周病</t>
  </si>
  <si>
    <t>腹膜壊死</t>
  </si>
  <si>
    <t>直腸炎</t>
  </si>
  <si>
    <t>直腸裂</t>
  </si>
  <si>
    <t>直腸瘻</t>
  </si>
  <si>
    <t>直腸出血</t>
  </si>
  <si>
    <t>直腸粘膜炎</t>
  </si>
  <si>
    <t>直腸壊死</t>
  </si>
  <si>
    <t>直腸閉塞</t>
  </si>
  <si>
    <t>直腸痛</t>
  </si>
  <si>
    <t>直腸穿孔</t>
  </si>
  <si>
    <t>直腸狭窄</t>
  </si>
  <si>
    <t>直腸潰瘍</t>
  </si>
  <si>
    <t>後腹膜出血</t>
  </si>
  <si>
    <t>唾液管の炎症</t>
  </si>
  <si>
    <t>唾液腺瘻</t>
  </si>
  <si>
    <t>小腸粘膜炎</t>
  </si>
  <si>
    <t>小腸閉塞</t>
  </si>
  <si>
    <t>小腸穿孔</t>
  </si>
  <si>
    <t>小腸狭窄</t>
  </si>
  <si>
    <t>小腸潰瘍</t>
  </si>
  <si>
    <t>胃痛</t>
  </si>
  <si>
    <t>歯の発育障害</t>
  </si>
  <si>
    <t>歯の変色</t>
  </si>
  <si>
    <t>歯痛</t>
  </si>
  <si>
    <t>盲腸炎</t>
  </si>
  <si>
    <t>上部消化管出血</t>
  </si>
  <si>
    <t>内臓動脈虚血</t>
  </si>
  <si>
    <t>嘔吐</t>
  </si>
  <si>
    <t>最悪Grade</t>
    <rPh sb="0" eb="2">
      <t>サイアク</t>
    </rPh>
    <phoneticPr fontId="2"/>
  </si>
  <si>
    <t>Grade3</t>
    <phoneticPr fontId="2"/>
  </si>
  <si>
    <t>Grade4</t>
  </si>
  <si>
    <t>Grade5</t>
  </si>
  <si>
    <t>治療方針</t>
    <rPh sb="0" eb="2">
      <t>チリョウ</t>
    </rPh>
    <rPh sb="2" eb="4">
      <t>ホウシン</t>
    </rPh>
    <phoneticPr fontId="2"/>
  </si>
  <si>
    <t>治験</t>
    <rPh sb="0" eb="2">
      <t>チケン</t>
    </rPh>
    <phoneticPr fontId="2"/>
  </si>
  <si>
    <t>先進医療B</t>
    <rPh sb="0" eb="2">
      <t>センシン</t>
    </rPh>
    <rPh sb="2" eb="4">
      <t>イリョウ</t>
    </rPh>
    <phoneticPr fontId="2"/>
  </si>
  <si>
    <t>患者申出療養</t>
    <rPh sb="0" eb="2">
      <t>カンジャ</t>
    </rPh>
    <rPh sb="2" eb="3">
      <t>モウ</t>
    </rPh>
    <rPh sb="3" eb="4">
      <t>デ</t>
    </rPh>
    <rPh sb="4" eb="6">
      <t>リョウヨウ</t>
    </rPh>
    <phoneticPr fontId="2"/>
  </si>
  <si>
    <t>その他の適応外</t>
    <rPh sb="2" eb="3">
      <t>ホカ</t>
    </rPh>
    <rPh sb="4" eb="6">
      <t>テキオウ</t>
    </rPh>
    <rPh sb="6" eb="7">
      <t>ガイ</t>
    </rPh>
    <phoneticPr fontId="2"/>
  </si>
  <si>
    <t>適応内</t>
    <rPh sb="0" eb="2">
      <t>テキオウ</t>
    </rPh>
    <rPh sb="2" eb="3">
      <t>ウチ</t>
    </rPh>
    <phoneticPr fontId="2"/>
  </si>
  <si>
    <t>BSC</t>
    <phoneticPr fontId="2"/>
  </si>
  <si>
    <t>SD</t>
    <phoneticPr fontId="2"/>
  </si>
  <si>
    <t>PD</t>
    <phoneticPr fontId="2"/>
  </si>
  <si>
    <t>Grade3</t>
    <phoneticPr fontId="2"/>
  </si>
  <si>
    <t>死亡原因</t>
    <rPh sb="0" eb="2">
      <t>シボウ</t>
    </rPh>
    <rPh sb="2" eb="4">
      <t>ゲンイン</t>
    </rPh>
    <phoneticPr fontId="2"/>
  </si>
  <si>
    <t>原病死</t>
    <rPh sb="0" eb="1">
      <t>ゲン</t>
    </rPh>
    <rPh sb="1" eb="2">
      <t>ビョウ</t>
    </rPh>
    <rPh sb="2" eb="3">
      <t>シ</t>
    </rPh>
    <phoneticPr fontId="2"/>
  </si>
  <si>
    <t>他部位のがん死</t>
    <rPh sb="0" eb="1">
      <t>ホカ</t>
    </rPh>
    <rPh sb="1" eb="3">
      <t>ブイ</t>
    </rPh>
    <rPh sb="6" eb="7">
      <t>シ</t>
    </rPh>
    <phoneticPr fontId="2"/>
  </si>
  <si>
    <t>他病死</t>
    <rPh sb="0" eb="1">
      <t>ホカ</t>
    </rPh>
    <rPh sb="1" eb="3">
      <t>ビョウシ</t>
    </rPh>
    <phoneticPr fontId="2"/>
  </si>
  <si>
    <t>二重登録の有無</t>
    <phoneticPr fontId="2"/>
  </si>
  <si>
    <t>意思変更項目（各同意の変更）</t>
    <phoneticPr fontId="2"/>
  </si>
  <si>
    <t>検体情報</t>
    <rPh sb="0" eb="2">
      <t>ケンタイ</t>
    </rPh>
    <rPh sb="2" eb="4">
      <t>ジョウホウ</t>
    </rPh>
    <phoneticPr fontId="2"/>
  </si>
  <si>
    <t>検査種別</t>
    <rPh sb="0" eb="2">
      <t>ケンサ</t>
    </rPh>
    <phoneticPr fontId="1"/>
  </si>
  <si>
    <t>検体採取方法</t>
    <phoneticPr fontId="1"/>
  </si>
  <si>
    <t>具体的な採取部位</t>
  </si>
  <si>
    <t>具体的な採取部位（その他の場合）</t>
    <rPh sb="11" eb="12">
      <t>ホカ</t>
    </rPh>
    <rPh sb="13" eb="15">
      <t>バアイ</t>
    </rPh>
    <phoneticPr fontId="1"/>
  </si>
  <si>
    <t>検体種別</t>
    <phoneticPr fontId="1"/>
  </si>
  <si>
    <t>患者背景情報</t>
    <rPh sb="0" eb="2">
      <t>カンジャ</t>
    </rPh>
    <rPh sb="2" eb="4">
      <t>ハイケイ</t>
    </rPh>
    <rPh sb="4" eb="6">
      <t>ジョウホウ</t>
    </rPh>
    <phoneticPr fontId="2"/>
  </si>
  <si>
    <t>診断日（YYYY/MM/DD)</t>
    <rPh sb="0" eb="2">
      <t>シンダン</t>
    </rPh>
    <rPh sb="2" eb="3">
      <t>ビ</t>
    </rPh>
    <phoneticPr fontId="2"/>
  </si>
  <si>
    <t>喫煙歴</t>
    <rPh sb="0" eb="2">
      <t>キツエン</t>
    </rPh>
    <rPh sb="2" eb="3">
      <t>レキ</t>
    </rPh>
    <phoneticPr fontId="2"/>
  </si>
  <si>
    <t>有無</t>
    <rPh sb="0" eb="2">
      <t>ウム</t>
    </rPh>
    <phoneticPr fontId="2"/>
  </si>
  <si>
    <t>アルコール多飲の有無</t>
    <phoneticPr fontId="2"/>
  </si>
  <si>
    <t>重複がんの部位（第１階層）</t>
    <rPh sb="0" eb="2">
      <t>チョウフク</t>
    </rPh>
    <rPh sb="5" eb="7">
      <t>ブイ</t>
    </rPh>
    <rPh sb="8" eb="9">
      <t>ダイ</t>
    </rPh>
    <rPh sb="10" eb="12">
      <t>カイソウ</t>
    </rPh>
    <phoneticPr fontId="2"/>
  </si>
  <si>
    <t>（重複１）</t>
    <rPh sb="1" eb="3">
      <t>チョウフク</t>
    </rPh>
    <phoneticPr fontId="2"/>
  </si>
  <si>
    <t>（重複２）</t>
    <rPh sb="1" eb="3">
      <t>チョウフク</t>
    </rPh>
    <phoneticPr fontId="2"/>
  </si>
  <si>
    <t>（重複３）</t>
    <rPh sb="1" eb="3">
      <t>チョウフク</t>
    </rPh>
    <phoneticPr fontId="2"/>
  </si>
  <si>
    <t>（重複４）</t>
    <rPh sb="1" eb="3">
      <t>チョウフク</t>
    </rPh>
    <phoneticPr fontId="2"/>
  </si>
  <si>
    <t>重複がんの部位（第２階層）</t>
    <phoneticPr fontId="2"/>
  </si>
  <si>
    <t>重複がんの部位（第３階層）</t>
  </si>
  <si>
    <t>重複がんの部位（第４階層）</t>
  </si>
  <si>
    <t>重複がんの部位（第５階層）</t>
  </si>
  <si>
    <t>重複がんの部位（第６階層）</t>
  </si>
  <si>
    <t>重複がんの部位（第７階層）</t>
  </si>
  <si>
    <t>部位（その他の場合）</t>
    <rPh sb="0" eb="2">
      <t>ブイ</t>
    </rPh>
    <rPh sb="5" eb="6">
      <t>ホカ</t>
    </rPh>
    <rPh sb="7" eb="9">
      <t>バアイ</t>
    </rPh>
    <phoneticPr fontId="2"/>
  </si>
  <si>
    <t>活動性</t>
    <rPh sb="0" eb="3">
      <t>カツドウセイ</t>
    </rPh>
    <phoneticPr fontId="2"/>
  </si>
  <si>
    <t>多発がん（同一臓器）</t>
    <rPh sb="0" eb="2">
      <t>タハツ</t>
    </rPh>
    <rPh sb="5" eb="7">
      <t>ドウイツ</t>
    </rPh>
    <rPh sb="7" eb="9">
      <t>ゾウキ</t>
    </rPh>
    <phoneticPr fontId="2"/>
  </si>
  <si>
    <t>多発がん活動性</t>
    <rPh sb="0" eb="2">
      <t>タハツ</t>
    </rPh>
    <rPh sb="4" eb="6">
      <t>カツドウ</t>
    </rPh>
    <rPh sb="6" eb="7">
      <t>セイ</t>
    </rPh>
    <phoneticPr fontId="2"/>
  </si>
  <si>
    <t>がん種情報</t>
    <rPh sb="2" eb="3">
      <t>タネ</t>
    </rPh>
    <rPh sb="3" eb="5">
      <t>ジョウホウ</t>
    </rPh>
    <phoneticPr fontId="2"/>
  </si>
  <si>
    <t>転移の有無</t>
    <rPh sb="0" eb="2">
      <t>テンイ</t>
    </rPh>
    <rPh sb="3" eb="5">
      <t>ウム</t>
    </rPh>
    <phoneticPr fontId="2"/>
  </si>
  <si>
    <t>転移の部位</t>
    <rPh sb="0" eb="2">
      <t>テンイ</t>
    </rPh>
    <rPh sb="3" eb="5">
      <t>ブイ</t>
    </rPh>
    <phoneticPr fontId="2"/>
  </si>
  <si>
    <t>入力済みの「がん種区分」</t>
    <rPh sb="0" eb="2">
      <t>ニュウリョク</t>
    </rPh>
    <rPh sb="2" eb="3">
      <t>ズ</t>
    </rPh>
    <rPh sb="8" eb="9">
      <t>タネ</t>
    </rPh>
    <rPh sb="9" eb="11">
      <t>クブン</t>
    </rPh>
    <phoneticPr fontId="2"/>
  </si>
  <si>
    <t>EGFR</t>
    <phoneticPr fontId="2"/>
  </si>
  <si>
    <t>HER2(IHC)</t>
  </si>
  <si>
    <t>KRAS</t>
  </si>
  <si>
    <t>HBsAg</t>
  </si>
  <si>
    <t>EGFR-type</t>
  </si>
  <si>
    <t>HER2(FISH)</t>
  </si>
  <si>
    <t>KRAS-type</t>
  </si>
  <si>
    <t>HBs抗体</t>
  </si>
  <si>
    <t>EGFR-検査方法</t>
    <phoneticPr fontId="2"/>
  </si>
  <si>
    <t>ER</t>
  </si>
  <si>
    <t>EGFR-TKI耐性後EGFR-T790M</t>
    <phoneticPr fontId="2"/>
  </si>
  <si>
    <t>PgR</t>
  </si>
  <si>
    <t>NRAS</t>
  </si>
  <si>
    <t>HCV抗体</t>
  </si>
  <si>
    <t>gBRCA1</t>
  </si>
  <si>
    <t>NRAS-type</t>
  </si>
  <si>
    <t>gBRCA2</t>
  </si>
  <si>
    <t>EGFR(IHC)</t>
  </si>
  <si>
    <t>PD-L1(IHC)</t>
    <phoneticPr fontId="2"/>
  </si>
  <si>
    <t>PD-L1(IHC)-検査方法</t>
    <phoneticPr fontId="2"/>
  </si>
  <si>
    <t>PD-L1(IHC)_陽性率（％）</t>
    <phoneticPr fontId="2"/>
  </si>
  <si>
    <t>治療ライン【１】</t>
    <rPh sb="0" eb="2">
      <t>チリョウ</t>
    </rPh>
    <phoneticPr fontId="10"/>
  </si>
  <si>
    <t>治療ライン【２】</t>
    <rPh sb="0" eb="2">
      <t>チリョウ</t>
    </rPh>
    <phoneticPr fontId="10"/>
  </si>
  <si>
    <t>治療ライン【３】</t>
    <rPh sb="0" eb="2">
      <t>チリョウ</t>
    </rPh>
    <phoneticPr fontId="10"/>
  </si>
  <si>
    <t>治療ライン【４】</t>
    <rPh sb="0" eb="2">
      <t>チリョウ</t>
    </rPh>
    <phoneticPr fontId="10"/>
  </si>
  <si>
    <t>治療ライン【５】</t>
    <rPh sb="0" eb="2">
      <t>チリョウ</t>
    </rPh>
    <phoneticPr fontId="10"/>
  </si>
  <si>
    <t>治療ライン【６】</t>
    <rPh sb="0" eb="2">
      <t>チリョウ</t>
    </rPh>
    <phoneticPr fontId="10"/>
  </si>
  <si>
    <t>治療ライン【７】</t>
    <rPh sb="0" eb="2">
      <t>チリョウ</t>
    </rPh>
    <phoneticPr fontId="10"/>
  </si>
  <si>
    <t>治療ライン【８】</t>
    <rPh sb="0" eb="2">
      <t>チリョウ</t>
    </rPh>
    <phoneticPr fontId="10"/>
  </si>
  <si>
    <t>治療ライン【９】</t>
    <rPh sb="0" eb="2">
      <t>チリョウ</t>
    </rPh>
    <phoneticPr fontId="10"/>
  </si>
  <si>
    <t>治療ライン【１０】</t>
    <rPh sb="0" eb="2">
      <t>チリョウ</t>
    </rPh>
    <phoneticPr fontId="10"/>
  </si>
  <si>
    <t>治療ライン【１１】</t>
    <rPh sb="0" eb="2">
      <t>チリョウ</t>
    </rPh>
    <phoneticPr fontId="10"/>
  </si>
  <si>
    <t>治療ライン【１２】</t>
    <rPh sb="0" eb="2">
      <t>チリョウ</t>
    </rPh>
    <phoneticPr fontId="10"/>
  </si>
  <si>
    <t>治療ライン【１３】</t>
    <rPh sb="0" eb="2">
      <t>チリョウ</t>
    </rPh>
    <phoneticPr fontId="10"/>
  </si>
  <si>
    <t>治療ライン【１４】</t>
    <rPh sb="0" eb="2">
      <t>チリョウ</t>
    </rPh>
    <phoneticPr fontId="10"/>
  </si>
  <si>
    <t>治療ライン【１５】</t>
    <rPh sb="0" eb="2">
      <t>チリョウ</t>
    </rPh>
    <phoneticPr fontId="10"/>
  </si>
  <si>
    <t>実施目的</t>
  </si>
  <si>
    <t>実施施設</t>
  </si>
  <si>
    <t>レジメン名</t>
    <phoneticPr fontId="10"/>
  </si>
  <si>
    <t>薬剤名</t>
    <rPh sb="0" eb="3">
      <t>ヤクザイメイ</t>
    </rPh>
    <phoneticPr fontId="10"/>
  </si>
  <si>
    <t>投与開始日（YYYY/MM/DD）</t>
    <phoneticPr fontId="10"/>
  </si>
  <si>
    <t>投与状況</t>
    <rPh sb="0" eb="2">
      <t>トウヨ</t>
    </rPh>
    <rPh sb="2" eb="4">
      <t>ジョウキョウ</t>
    </rPh>
    <phoneticPr fontId="10"/>
  </si>
  <si>
    <t>投与終了日（YYYY/MM/DD）</t>
    <phoneticPr fontId="10"/>
  </si>
  <si>
    <t>終了理由</t>
  </si>
  <si>
    <t>最良総合効果</t>
  </si>
  <si>
    <t>有害事象(≧Grade3)①</t>
    <rPh sb="0" eb="4">
      <t>ユウガイジショウ</t>
    </rPh>
    <phoneticPr fontId="10"/>
  </si>
  <si>
    <t>発現日（YYYY/MM/DD）</t>
    <rPh sb="0" eb="2">
      <t>ハツゲン</t>
    </rPh>
    <rPh sb="2" eb="3">
      <t>ビ</t>
    </rPh>
    <phoneticPr fontId="10"/>
  </si>
  <si>
    <t>CTCAEv5.0名称日本語【選択１】</t>
    <rPh sb="15" eb="17">
      <t>センタク</t>
    </rPh>
    <phoneticPr fontId="10"/>
  </si>
  <si>
    <t>CTCAEv5.0名称日本語【選択２】</t>
    <rPh sb="15" eb="17">
      <t>センタク</t>
    </rPh>
    <phoneticPr fontId="10"/>
  </si>
  <si>
    <t>CTCAEv5.0最悪Grade</t>
  </si>
  <si>
    <t>有害事象(≧Grade3)②</t>
    <rPh sb="0" eb="4">
      <t>ユウガイジショウ</t>
    </rPh>
    <phoneticPr fontId="10"/>
  </si>
  <si>
    <t>有害事象(≧Grade3)③</t>
    <rPh sb="0" eb="4">
      <t>ユウガイジショウ</t>
    </rPh>
    <phoneticPr fontId="10"/>
  </si>
  <si>
    <t>有害事象(≧Grade3)④</t>
    <rPh sb="0" eb="4">
      <t>ユウガイジショウ</t>
    </rPh>
    <phoneticPr fontId="10"/>
  </si>
  <si>
    <t>有害事象(≧Grade3)⑤</t>
    <rPh sb="0" eb="4">
      <t>ユウガイジショウ</t>
    </rPh>
    <phoneticPr fontId="10"/>
  </si>
  <si>
    <t>千葉大学医学部附属病院</t>
    <rPh sb="0" eb="2">
      <t>チバ</t>
    </rPh>
    <rPh sb="2" eb="4">
      <t>ダイガク</t>
    </rPh>
    <rPh sb="4" eb="7">
      <t>イガクブ</t>
    </rPh>
    <rPh sb="7" eb="9">
      <t>フゾク</t>
    </rPh>
    <rPh sb="9" eb="11">
      <t>ビョウイン</t>
    </rPh>
    <phoneticPr fontId="2"/>
  </si>
  <si>
    <t>千葉大学医学部附属病院以外</t>
    <rPh sb="0" eb="2">
      <t>チバ</t>
    </rPh>
    <rPh sb="2" eb="4">
      <t>ダイガク</t>
    </rPh>
    <rPh sb="4" eb="7">
      <t>イガクブ</t>
    </rPh>
    <rPh sb="7" eb="9">
      <t>フゾク</t>
    </rPh>
    <rPh sb="9" eb="11">
      <t>ビョウイン</t>
    </rPh>
    <rPh sb="11" eb="13">
      <t>イガイ</t>
    </rPh>
    <phoneticPr fontId="2"/>
  </si>
  <si>
    <t>投与状況</t>
    <rPh sb="0" eb="4">
      <t>トウヨジョウキョウ</t>
    </rPh>
    <phoneticPr fontId="2"/>
  </si>
  <si>
    <t>名称日本語 選択1</t>
    <rPh sb="0" eb="2">
      <t>メイショウ</t>
    </rPh>
    <rPh sb="2" eb="5">
      <t>ニホンゴ</t>
    </rPh>
    <rPh sb="6" eb="8">
      <t>センタク</t>
    </rPh>
    <phoneticPr fontId="2"/>
  </si>
  <si>
    <t>名称日本語 選択2</t>
    <rPh sb="0" eb="2">
      <t>メイショウ</t>
    </rPh>
    <rPh sb="2" eb="5">
      <t>ニホンゴ</t>
    </rPh>
    <rPh sb="6" eb="8">
      <t>センタク</t>
    </rPh>
    <phoneticPr fontId="2"/>
  </si>
  <si>
    <t>頭頸部　癌（その他）</t>
    <rPh sb="4" eb="5">
      <t>ガン</t>
    </rPh>
    <phoneticPr fontId="2"/>
  </si>
  <si>
    <t>FoundationOne Liquid CDx</t>
    <phoneticPr fontId="10"/>
  </si>
  <si>
    <t>ファーター膨大部</t>
    <rPh sb="5" eb="7">
      <t>ボウダイ</t>
    </rPh>
    <rPh sb="7" eb="8">
      <t>ブ</t>
    </rPh>
    <phoneticPr fontId="2"/>
  </si>
  <si>
    <t>中枢神経系/脳</t>
    <rPh sb="0" eb="2">
      <t>チュウスウ</t>
    </rPh>
    <rPh sb="2" eb="4">
      <t>シンケイ</t>
    </rPh>
    <rPh sb="4" eb="5">
      <t>ケイ</t>
    </rPh>
    <rPh sb="6" eb="7">
      <t>ノウ</t>
    </rPh>
    <phoneticPr fontId="2"/>
  </si>
  <si>
    <t>頭頸部</t>
    <rPh sb="0" eb="3">
      <t>トウケイブ</t>
    </rPh>
    <phoneticPr fontId="2"/>
  </si>
  <si>
    <t>乳房</t>
    <rPh sb="0" eb="1">
      <t>チチ</t>
    </rPh>
    <rPh sb="1" eb="2">
      <t>ボウ</t>
    </rPh>
    <phoneticPr fontId="2"/>
  </si>
  <si>
    <t>食道/胃</t>
    <rPh sb="0" eb="2">
      <t>ショクドウ</t>
    </rPh>
    <rPh sb="3" eb="4">
      <t>イ</t>
    </rPh>
    <phoneticPr fontId="2"/>
  </si>
  <si>
    <t>腸</t>
    <rPh sb="0" eb="1">
      <t>チョウ</t>
    </rPh>
    <phoneticPr fontId="2"/>
  </si>
  <si>
    <t>肝臓</t>
    <rPh sb="0" eb="1">
      <t>キモ</t>
    </rPh>
    <phoneticPr fontId="2"/>
  </si>
  <si>
    <t>膵臓</t>
    <rPh sb="0" eb="1">
      <t>スイ</t>
    </rPh>
    <phoneticPr fontId="2"/>
  </si>
  <si>
    <t>腎臓</t>
    <rPh sb="0" eb="1">
      <t>ジン</t>
    </rPh>
    <phoneticPr fontId="2"/>
  </si>
  <si>
    <t>膀胱/尿路</t>
    <rPh sb="0" eb="2">
      <t>ボウコウ</t>
    </rPh>
    <rPh sb="3" eb="5">
      <t>ニョウロ</t>
    </rPh>
    <phoneticPr fontId="2"/>
  </si>
  <si>
    <t>子宮</t>
    <rPh sb="0" eb="2">
      <t>シキュウ</t>
    </rPh>
    <phoneticPr fontId="2"/>
  </si>
  <si>
    <t>子宮頚部</t>
    <rPh sb="0" eb="2">
      <t>シキュウ</t>
    </rPh>
    <rPh sb="2" eb="4">
      <t>ケイブ</t>
    </rPh>
    <phoneticPr fontId="2"/>
  </si>
  <si>
    <t>外陰部/膣</t>
    <rPh sb="0" eb="3">
      <t>ガイインブ</t>
    </rPh>
    <rPh sb="4" eb="5">
      <t>チツ</t>
    </rPh>
    <phoneticPr fontId="2"/>
  </si>
  <si>
    <t>軟部組織</t>
    <rPh sb="0" eb="1">
      <t>ヤワ</t>
    </rPh>
    <rPh sb="1" eb="2">
      <t>ブ</t>
    </rPh>
    <rPh sb="2" eb="4">
      <t>ソシキ</t>
    </rPh>
    <phoneticPr fontId="2"/>
  </si>
  <si>
    <t>リンパ球系</t>
    <rPh sb="3" eb="4">
      <t>キュウ</t>
    </rPh>
    <rPh sb="4" eb="5">
      <t>ケイ</t>
    </rPh>
    <phoneticPr fontId="2"/>
  </si>
  <si>
    <t>骨髄</t>
    <rPh sb="0" eb="2">
      <t>コツズイ</t>
    </rPh>
    <phoneticPr fontId="2"/>
  </si>
  <si>
    <t>第一階層</t>
    <rPh sb="0" eb="2">
      <t>ダイイチ</t>
    </rPh>
    <rPh sb="2" eb="4">
      <t>カイソウ</t>
    </rPh>
    <phoneticPr fontId="10"/>
  </si>
  <si>
    <t>第二階層</t>
    <rPh sb="0" eb="2">
      <t>ダイニ</t>
    </rPh>
    <rPh sb="2" eb="4">
      <t>カイソウ</t>
    </rPh>
    <phoneticPr fontId="10"/>
  </si>
  <si>
    <t>中枢神経系･脳</t>
    <rPh sb="0" eb="2">
      <t>チュウスウ</t>
    </rPh>
    <rPh sb="2" eb="4">
      <t>シンケイ</t>
    </rPh>
    <rPh sb="4" eb="5">
      <t>ケイ</t>
    </rPh>
    <rPh sb="6" eb="7">
      <t>ノウ</t>
    </rPh>
    <phoneticPr fontId="2"/>
  </si>
  <si>
    <t>第五階層</t>
    <rPh sb="0" eb="1">
      <t>ダイ</t>
    </rPh>
    <rPh sb="1" eb="2">
      <t>ゴ</t>
    </rPh>
    <rPh sb="2" eb="4">
      <t>カイソウ</t>
    </rPh>
    <phoneticPr fontId="10"/>
  </si>
  <si>
    <t>第六階層</t>
    <rPh sb="0" eb="1">
      <t>ダイ</t>
    </rPh>
    <rPh sb="1" eb="2">
      <t>ロク</t>
    </rPh>
    <rPh sb="2" eb="4">
      <t>カイソウ</t>
    </rPh>
    <phoneticPr fontId="10"/>
  </si>
  <si>
    <t>異型脈絡叢乳頭腫</t>
  </si>
  <si>
    <t>脈絡叢癌</t>
  </si>
  <si>
    <t>脈絡叢乳頭腫</t>
  </si>
  <si>
    <t>脈絡叢腫瘍</t>
    <phoneticPr fontId="10"/>
  </si>
  <si>
    <t>Ampullary Carcinoma (AMPCA)_十二指腸乳頭部癌</t>
  </si>
  <si>
    <t>末梢血</t>
    <rPh sb="0" eb="3">
      <t>マッショウケツ</t>
    </rPh>
    <phoneticPr fontId="2"/>
  </si>
  <si>
    <t>脊髄</t>
    <rPh sb="0" eb="2">
      <t>セキズイ</t>
    </rPh>
    <phoneticPr fontId="2"/>
  </si>
  <si>
    <t>乳腺</t>
    <rPh sb="0" eb="2">
      <t>ニュウセン</t>
    </rPh>
    <phoneticPr fontId="2"/>
  </si>
  <si>
    <t>十二指腸</t>
    <rPh sb="0" eb="4">
      <t>ジュウニシチョウ</t>
    </rPh>
    <phoneticPr fontId="10"/>
  </si>
  <si>
    <t>肛門</t>
    <rPh sb="0" eb="2">
      <t>コウモン</t>
    </rPh>
    <phoneticPr fontId="10"/>
  </si>
  <si>
    <t>膀胱・尿路</t>
    <rPh sb="0" eb="2">
      <t>ボウコウ</t>
    </rPh>
    <rPh sb="3" eb="5">
      <t>ニョウロ</t>
    </rPh>
    <phoneticPr fontId="2"/>
  </si>
  <si>
    <t>食道・胃</t>
    <rPh sb="0" eb="2">
      <t>ショクドウ</t>
    </rPh>
    <rPh sb="3" eb="4">
      <t>イ</t>
    </rPh>
    <phoneticPr fontId="2"/>
  </si>
  <si>
    <t>卵巣・卵管</t>
    <rPh sb="0" eb="2">
      <t>ランソウ</t>
    </rPh>
    <rPh sb="3" eb="5">
      <t>ランカン</t>
    </rPh>
    <phoneticPr fontId="2"/>
  </si>
  <si>
    <t>外陰部・膣</t>
    <rPh sb="0" eb="3">
      <t>ガイインブ</t>
    </rPh>
    <rPh sb="4" eb="5">
      <t>チツ</t>
    </rPh>
    <phoneticPr fontId="2"/>
  </si>
  <si>
    <t>胆管癌</t>
  </si>
  <si>
    <t>胆嚢癌</t>
  </si>
  <si>
    <t>尿道癌</t>
  </si>
  <si>
    <t>不明</t>
    <rPh sb="0" eb="2">
      <t>フメイ</t>
    </rPh>
    <phoneticPr fontId="10"/>
  </si>
  <si>
    <t>リンパ節/リンパ管</t>
    <rPh sb="3" eb="4">
      <t>セツ</t>
    </rPh>
    <rPh sb="8" eb="9">
      <t>カン</t>
    </rPh>
    <phoneticPr fontId="2"/>
  </si>
  <si>
    <t>末梢神経</t>
    <rPh sb="0" eb="2">
      <t>マッショウ</t>
    </rPh>
    <rPh sb="2" eb="4">
      <t>シンケイ</t>
    </rPh>
    <phoneticPr fontId="2"/>
  </si>
  <si>
    <t>血液</t>
    <rPh sb="0" eb="2">
      <t>ケツエキ</t>
    </rPh>
    <phoneticPr fontId="2"/>
  </si>
  <si>
    <t>緩和</t>
    <rPh sb="0" eb="2">
      <t>カンワ</t>
    </rPh>
    <phoneticPr fontId="2"/>
  </si>
  <si>
    <t>先天性、家族性および遺伝性障害</t>
    <rPh sb="0" eb="3">
      <t>センテンセイ</t>
    </rPh>
    <rPh sb="4" eb="7">
      <t>カゾクセイ</t>
    </rPh>
    <rPh sb="10" eb="13">
      <t>イデンセイ</t>
    </rPh>
    <rPh sb="13" eb="15">
      <t>ショウガイ</t>
    </rPh>
    <phoneticPr fontId="2"/>
  </si>
  <si>
    <t>腎および尿路障害</t>
    <phoneticPr fontId="2"/>
  </si>
  <si>
    <t>良性、悪性および詳細不明の新生物（嚢胞およびポリープを含む）</t>
    <phoneticPr fontId="2"/>
  </si>
  <si>
    <t>一般・全身障害および投与部位の状態</t>
    <phoneticPr fontId="2"/>
  </si>
  <si>
    <t>傷害、中毒および処置合併症</t>
    <phoneticPr fontId="2"/>
  </si>
  <si>
    <t>胎児発育遅延</t>
    <phoneticPr fontId="2"/>
  </si>
  <si>
    <t>妊娠、産褥および周産期の状態</t>
    <phoneticPr fontId="2"/>
  </si>
  <si>
    <t>発熱性好中球減少症</t>
    <rPh sb="0" eb="3">
      <t>ハツネツセイ</t>
    </rPh>
    <rPh sb="3" eb="4">
      <t>ス</t>
    </rPh>
    <rPh sb="4" eb="5">
      <t>ナカ</t>
    </rPh>
    <rPh sb="5" eb="6">
      <t>タマ</t>
    </rPh>
    <rPh sb="6" eb="8">
      <t>ゲンショウ</t>
    </rPh>
    <rPh sb="8" eb="9">
      <t>ショウ</t>
    </rPh>
    <phoneticPr fontId="2"/>
  </si>
  <si>
    <t>洞性頻脈</t>
    <phoneticPr fontId="2"/>
  </si>
  <si>
    <t>心臓障害、その他（具体的に記載 ）</t>
    <phoneticPr fontId="2"/>
  </si>
  <si>
    <t>大動脈弁疾患</t>
    <rPh sb="0" eb="3">
      <t>ダイドウミャク</t>
    </rPh>
    <rPh sb="3" eb="4">
      <t>ベン</t>
    </rPh>
    <rPh sb="4" eb="6">
      <t>シッカン</t>
    </rPh>
    <phoneticPr fontId="2"/>
  </si>
  <si>
    <t>心静止</t>
    <rPh sb="0" eb="3">
      <t>シンセイシ</t>
    </rPh>
    <phoneticPr fontId="2"/>
  </si>
  <si>
    <t>心房細動</t>
    <rPh sb="0" eb="4">
      <t>シンボウサイドウ</t>
    </rPh>
    <phoneticPr fontId="2"/>
  </si>
  <si>
    <t>先天性、家族性および遺伝性障害、その他（具体的に記載 ）</t>
    <phoneticPr fontId="2"/>
  </si>
  <si>
    <t>耳および迷路障害、その他（具体的に記載 ）</t>
    <phoneticPr fontId="2"/>
  </si>
  <si>
    <t>内分泌障害、その他（具体的に記載）</t>
    <phoneticPr fontId="2"/>
  </si>
  <si>
    <t>眼障害、その他（具体的に記載）</t>
    <phoneticPr fontId="2"/>
  </si>
  <si>
    <t>胃腸障害、その他（具体的に記載）</t>
    <phoneticPr fontId="2"/>
  </si>
  <si>
    <t>一般・全身障害および投与部位の状態、その他（具体的に記載）</t>
    <phoneticPr fontId="2"/>
  </si>
  <si>
    <t>肝胆道系障害、その他（具体的に記載）</t>
    <phoneticPr fontId="2"/>
  </si>
  <si>
    <t>免疫系障害、その他（具体的に記載）</t>
    <phoneticPr fontId="2"/>
  </si>
  <si>
    <t>感染症および寄生虫症、その他（具体的に記載）</t>
    <phoneticPr fontId="2"/>
  </si>
  <si>
    <t>傷害、中毒および処置合併症、その他（具体的に記載）</t>
    <phoneticPr fontId="2"/>
  </si>
  <si>
    <t>臨床検査、その他（具体的に記載）</t>
    <phoneticPr fontId="2"/>
  </si>
  <si>
    <t>代謝および栄養障害、その他（具体的に記載）</t>
    <phoneticPr fontId="2"/>
  </si>
  <si>
    <t>筋骨格系および結合組織障害、その他（具体的に記載）</t>
    <phoneticPr fontId="2"/>
  </si>
  <si>
    <t>良性、悪性および詳細不明の新生物（嚢胞およびポリープを含む）、その他（具体的に記載）</t>
    <phoneticPr fontId="2"/>
  </si>
  <si>
    <t>味覚異常</t>
    <rPh sb="0" eb="2">
      <t>ミカク</t>
    </rPh>
    <rPh sb="2" eb="4">
      <t>イジョウ</t>
    </rPh>
    <phoneticPr fontId="2"/>
  </si>
  <si>
    <t>神経系障害、その他（具体的に記載）</t>
    <phoneticPr fontId="2"/>
  </si>
  <si>
    <t>妊娠、産褥および周産期の状態、その他（具体的に記載）</t>
    <phoneticPr fontId="2"/>
  </si>
  <si>
    <t>精神障害、その他（具体的に記載）</t>
    <phoneticPr fontId="2"/>
  </si>
  <si>
    <t>腎および尿路障害、その他（具体的に記載）</t>
    <phoneticPr fontId="2"/>
  </si>
  <si>
    <t>生殖系および乳房障害、その他（具体的に記載）</t>
    <phoneticPr fontId="2"/>
  </si>
  <si>
    <t>呼吸器、胸郭および縦隔障害、その他（具体的に記載）</t>
    <phoneticPr fontId="2"/>
  </si>
  <si>
    <t>皮膚および皮下組織障害、その他（具体的に記載）</t>
    <phoneticPr fontId="2"/>
  </si>
  <si>
    <t>社会環境、その他（具体的に記載）</t>
    <phoneticPr fontId="2"/>
  </si>
  <si>
    <t>外科および内科処置、その他（具体的に記載）</t>
    <phoneticPr fontId="2"/>
  </si>
  <si>
    <t>血管障害、その他（具体的に記載）</t>
    <phoneticPr fontId="2"/>
  </si>
  <si>
    <t>不明</t>
    <rPh sb="0" eb="2">
      <t>フメイ</t>
    </rPh>
    <phoneticPr fontId="2"/>
  </si>
  <si>
    <t>上咽頭（鼻咽頭）および副鼻腔癌　扁平上皮癌</t>
    <phoneticPr fontId="2"/>
  </si>
  <si>
    <t>唾液腺　多形腺腫由来癌</t>
    <rPh sb="4" eb="6">
      <t>タケイ</t>
    </rPh>
    <rPh sb="6" eb="8">
      <t>センシュ</t>
    </rPh>
    <rPh sb="8" eb="10">
      <t>ユライ</t>
    </rPh>
    <phoneticPr fontId="2"/>
  </si>
  <si>
    <t>唾液腺　唾液導管癌</t>
    <rPh sb="4" eb="6">
      <t>ダエキ</t>
    </rPh>
    <rPh sb="6" eb="8">
      <t>ドウカン</t>
    </rPh>
    <phoneticPr fontId="2"/>
  </si>
  <si>
    <t>唾液腺　腺様嚢胞癌</t>
    <rPh sb="8" eb="9">
      <t>ガン</t>
    </rPh>
    <phoneticPr fontId="2"/>
  </si>
  <si>
    <t>唾液腺　癌（その他）</t>
    <phoneticPr fontId="2"/>
  </si>
  <si>
    <t>唾液腺　腺癌</t>
    <phoneticPr fontId="2"/>
  </si>
  <si>
    <t>頭頸部がん</t>
    <rPh sb="0" eb="3">
      <t>トウケイブ</t>
    </rPh>
    <phoneticPr fontId="2"/>
  </si>
  <si>
    <t>消化器がん</t>
    <rPh sb="0" eb="3">
      <t>ショウカキ</t>
    </rPh>
    <phoneticPr fontId="2"/>
  </si>
  <si>
    <t>食道　腺癌</t>
    <phoneticPr fontId="2"/>
  </si>
  <si>
    <t>食道　癌（その他）</t>
    <phoneticPr fontId="2"/>
  </si>
  <si>
    <t>胃　腺癌　びまん型</t>
    <rPh sb="2" eb="3">
      <t>セン</t>
    </rPh>
    <phoneticPr fontId="2"/>
  </si>
  <si>
    <t>胃　腺癌　腸型</t>
    <rPh sb="2" eb="3">
      <t>セン</t>
    </rPh>
    <phoneticPr fontId="2"/>
  </si>
  <si>
    <t>胃　癌（その他）</t>
    <phoneticPr fontId="2"/>
  </si>
  <si>
    <t>小腸　消化管間質腫瘍</t>
    <phoneticPr fontId="2"/>
  </si>
  <si>
    <t>結腸　扁平上皮癌</t>
    <rPh sb="0" eb="2">
      <t>ケッチョウ</t>
    </rPh>
    <rPh sb="3" eb="8">
      <t>ヘンペイジョウヒガン</t>
    </rPh>
    <phoneticPr fontId="2"/>
  </si>
  <si>
    <t>結腸　混在型上皮性神経内分泌腫瘍</t>
    <rPh sb="0" eb="2">
      <t>ケッチョウ</t>
    </rPh>
    <rPh sb="3" eb="5">
      <t>コンザイ</t>
    </rPh>
    <rPh sb="5" eb="6">
      <t>カタ</t>
    </rPh>
    <rPh sb="6" eb="9">
      <t>ジョウヒセイ</t>
    </rPh>
    <rPh sb="9" eb="11">
      <t>シンケイ</t>
    </rPh>
    <rPh sb="11" eb="14">
      <t>ナイブンピツ</t>
    </rPh>
    <rPh sb="14" eb="16">
      <t>シュヨウ</t>
    </rPh>
    <phoneticPr fontId="2"/>
  </si>
  <si>
    <t>直腸　神経内分泌腫瘍</t>
    <phoneticPr fontId="2"/>
  </si>
  <si>
    <t>直腸　扁平上皮癌</t>
    <rPh sb="0" eb="2">
      <t>チョクチョウ</t>
    </rPh>
    <rPh sb="3" eb="8">
      <t>ヘンペイジョウヒガン</t>
    </rPh>
    <phoneticPr fontId="2"/>
  </si>
  <si>
    <t>直腸　混在型上皮性神経内分泌腫瘍</t>
    <rPh sb="0" eb="2">
      <t>チョクチョウ</t>
    </rPh>
    <rPh sb="3" eb="6">
      <t>コンザイカタ</t>
    </rPh>
    <rPh sb="6" eb="9">
      <t>ジョウヒセイ</t>
    </rPh>
    <rPh sb="9" eb="11">
      <t>シンケイ</t>
    </rPh>
    <rPh sb="11" eb="16">
      <t>ナイブンピツシュヨウ</t>
    </rPh>
    <phoneticPr fontId="2"/>
  </si>
  <si>
    <t>肝臓　肝細胞癌（FLO）</t>
    <rPh sb="0" eb="2">
      <t>カンゾウ</t>
    </rPh>
    <phoneticPr fontId="2"/>
  </si>
  <si>
    <t>肝臓　肝細胞癌（HCC）</t>
    <phoneticPr fontId="2"/>
  </si>
  <si>
    <t>胆嚢　癌</t>
    <rPh sb="3" eb="4">
      <t>ガン</t>
    </rPh>
    <phoneticPr fontId="2"/>
  </si>
  <si>
    <t>膵臓　腺扁平上皮癌</t>
    <phoneticPr fontId="2"/>
  </si>
  <si>
    <t>膵臓　管状腺癌</t>
    <rPh sb="3" eb="5">
      <t>カンジョウ</t>
    </rPh>
    <rPh sb="5" eb="6">
      <t>セン</t>
    </rPh>
    <phoneticPr fontId="2"/>
  </si>
  <si>
    <t>膵臓　充実性偽乳頭状腫瘍</t>
    <phoneticPr fontId="2"/>
  </si>
  <si>
    <t>膵臓　癌（その他）</t>
    <phoneticPr fontId="2"/>
  </si>
  <si>
    <t>肺がん・胸腺がん</t>
    <rPh sb="0" eb="1">
      <t>ハイ</t>
    </rPh>
    <rPh sb="4" eb="6">
      <t>キョウセン</t>
    </rPh>
    <phoneticPr fontId="2"/>
  </si>
  <si>
    <t>肺　腺扁平上皮癌</t>
    <phoneticPr fontId="2"/>
  </si>
  <si>
    <t>肺　大細胞神経内分泌癌</t>
    <rPh sb="0" eb="1">
      <t>ハイ</t>
    </rPh>
    <rPh sb="2" eb="5">
      <t>ダイサイボウ</t>
    </rPh>
    <rPh sb="5" eb="10">
      <t>シンケイナイブンピツ</t>
    </rPh>
    <rPh sb="10" eb="11">
      <t>ガン</t>
    </rPh>
    <phoneticPr fontId="2"/>
  </si>
  <si>
    <t>肺　リンパ上皮腫</t>
    <phoneticPr fontId="2"/>
  </si>
  <si>
    <t>肺　肺芽腫</t>
    <rPh sb="2" eb="3">
      <t>ハイ</t>
    </rPh>
    <phoneticPr fontId="2"/>
  </si>
  <si>
    <t>肺　小細胞型未分化癌</t>
    <rPh sb="0" eb="1">
      <t>ハイ</t>
    </rPh>
    <rPh sb="5" eb="6">
      <t>カタ</t>
    </rPh>
    <rPh sb="6" eb="9">
      <t>ミブンカ</t>
    </rPh>
    <phoneticPr fontId="2"/>
  </si>
  <si>
    <t>胸腺　癌（その他）</t>
    <rPh sb="0" eb="2">
      <t>キョウセン</t>
    </rPh>
    <phoneticPr fontId="2"/>
  </si>
  <si>
    <t>胸腺　胸腺腫（その他）</t>
    <rPh sb="0" eb="2">
      <t>キョウセン</t>
    </rPh>
    <phoneticPr fontId="2"/>
  </si>
  <si>
    <t>皮膚がん・悪性黒色腫</t>
    <rPh sb="0" eb="2">
      <t>ヒフ</t>
    </rPh>
    <rPh sb="5" eb="7">
      <t>アクセイ</t>
    </rPh>
    <rPh sb="7" eb="9">
      <t>コクショク</t>
    </rPh>
    <rPh sb="9" eb="10">
      <t>シュ</t>
    </rPh>
    <phoneticPr fontId="2"/>
  </si>
  <si>
    <t>骨　巨細胞性病変（その他）</t>
    <phoneticPr fontId="2"/>
  </si>
  <si>
    <t>心臓　肉腫（その他）</t>
    <phoneticPr fontId="2"/>
  </si>
  <si>
    <t>脾臓　肉腫（その他）</t>
    <phoneticPr fontId="2"/>
  </si>
  <si>
    <t>軟部組織　胞巣状軟部肉腫</t>
    <phoneticPr fontId="2"/>
  </si>
  <si>
    <t>軟部組織　ユーイング肉腫</t>
    <rPh sb="0" eb="4">
      <t>ナンブソシキ</t>
    </rPh>
    <rPh sb="10" eb="12">
      <t>ニクシュ</t>
    </rPh>
    <phoneticPr fontId="2"/>
  </si>
  <si>
    <t>軟部組織　血管周囲類上皮細胞腫瘍(PEComa)</t>
    <phoneticPr fontId="2"/>
  </si>
  <si>
    <t>乳腺　炎症性癌</t>
    <phoneticPr fontId="2"/>
  </si>
  <si>
    <t>乳腺　神経内分泌癌</t>
    <phoneticPr fontId="2"/>
  </si>
  <si>
    <t>乳腺　腺様嚢胞癌</t>
    <rPh sb="0" eb="2">
      <t>ニュウセン</t>
    </rPh>
    <rPh sb="3" eb="4">
      <t>セン</t>
    </rPh>
    <rPh sb="4" eb="5">
      <t>ヨウ</t>
    </rPh>
    <rPh sb="5" eb="7">
      <t>ノウホウ</t>
    </rPh>
    <rPh sb="7" eb="8">
      <t>ガン</t>
    </rPh>
    <phoneticPr fontId="2"/>
  </si>
  <si>
    <t>乳腺　筋上皮癌</t>
    <rPh sb="0" eb="2">
      <t>ニュウセン</t>
    </rPh>
    <rPh sb="3" eb="4">
      <t>キン</t>
    </rPh>
    <rPh sb="4" eb="6">
      <t>ジョウヒ</t>
    </rPh>
    <rPh sb="6" eb="7">
      <t>ガン</t>
    </rPh>
    <phoneticPr fontId="2"/>
  </si>
  <si>
    <t>乳腺　癌（その他）</t>
    <rPh sb="1" eb="2">
      <t>セン</t>
    </rPh>
    <phoneticPr fontId="2"/>
  </si>
  <si>
    <t>子宮頚部　腺癌</t>
    <rPh sb="3" eb="4">
      <t>ブ</t>
    </rPh>
    <phoneticPr fontId="2"/>
  </si>
  <si>
    <t>子宮頚部　腺扁平上皮癌</t>
    <phoneticPr fontId="2"/>
  </si>
  <si>
    <t>子宮頚部　明細胞腺癌</t>
    <phoneticPr fontId="2"/>
  </si>
  <si>
    <t>子宮頚部　扁平上皮癌</t>
    <phoneticPr fontId="2"/>
  </si>
  <si>
    <t>子宮頚部　未分化癌</t>
    <rPh sb="3" eb="4">
      <t>ブ</t>
    </rPh>
    <phoneticPr fontId="2"/>
  </si>
  <si>
    <t>子宮内膜　明細胞腺癌</t>
    <phoneticPr fontId="2"/>
  </si>
  <si>
    <t>子宮内膜　類内膜腺癌</t>
    <rPh sb="8" eb="10">
      <t>センガン</t>
    </rPh>
    <phoneticPr fontId="2"/>
  </si>
  <si>
    <t>子宮内膜　混合型腺癌</t>
    <phoneticPr fontId="2"/>
  </si>
  <si>
    <t>子宮内膜　漿液性乳頭状腺癌</t>
    <phoneticPr fontId="2"/>
  </si>
  <si>
    <t>卵管　混合型癌</t>
    <rPh sb="6" eb="7">
      <t>ガン</t>
    </rPh>
    <phoneticPr fontId="2"/>
  </si>
  <si>
    <t>卵巣　混合型癌</t>
    <rPh sb="6" eb="7">
      <t>ガン</t>
    </rPh>
    <phoneticPr fontId="2"/>
  </si>
  <si>
    <t>卵巣　上皮性癌（その他）</t>
    <rPh sb="6" eb="7">
      <t>ガン</t>
    </rPh>
    <phoneticPr fontId="2"/>
  </si>
  <si>
    <t>卵巣　神経内分泌癌</t>
    <rPh sb="0" eb="2">
      <t>ランソウ</t>
    </rPh>
    <rPh sb="3" eb="5">
      <t>シンケイ</t>
    </rPh>
    <rPh sb="5" eb="8">
      <t>ナイブンピツ</t>
    </rPh>
    <rPh sb="8" eb="9">
      <t>ガン</t>
    </rPh>
    <phoneticPr fontId="2"/>
  </si>
  <si>
    <t>卵巣　小細胞癌　高カルシウム血症型</t>
    <rPh sb="0" eb="2">
      <t>ランソウ</t>
    </rPh>
    <rPh sb="3" eb="6">
      <t>ショウサイボウ</t>
    </rPh>
    <rPh sb="6" eb="7">
      <t>ガン</t>
    </rPh>
    <rPh sb="8" eb="9">
      <t>コウ</t>
    </rPh>
    <rPh sb="14" eb="17">
      <t>ケッショウカタ</t>
    </rPh>
    <phoneticPr fontId="2"/>
  </si>
  <si>
    <t>卵巣　移行上皮癌</t>
    <rPh sb="0" eb="2">
      <t>ランソウ</t>
    </rPh>
    <rPh sb="3" eb="5">
      <t>イコウ</t>
    </rPh>
    <rPh sb="5" eb="7">
      <t>ジョウヒ</t>
    </rPh>
    <rPh sb="7" eb="8">
      <t>ガン</t>
    </rPh>
    <phoneticPr fontId="2"/>
  </si>
  <si>
    <t>腹膜癌　混合型</t>
    <rPh sb="2" eb="3">
      <t>ガン</t>
    </rPh>
    <phoneticPr fontId="2"/>
  </si>
  <si>
    <t>腹膜　粘液性癌</t>
    <rPh sb="0" eb="2">
      <t>フクマク</t>
    </rPh>
    <rPh sb="3" eb="6">
      <t>ネンエキセイ</t>
    </rPh>
    <rPh sb="6" eb="7">
      <t>ガン</t>
    </rPh>
    <phoneticPr fontId="2"/>
  </si>
  <si>
    <t>原発不明　類内膜癌</t>
    <phoneticPr fontId="2"/>
  </si>
  <si>
    <t>膣　扁平上皮癌</t>
    <rPh sb="0" eb="1">
      <t>チツ</t>
    </rPh>
    <rPh sb="2" eb="7">
      <t>ヘンペイジョウヒガン</t>
    </rPh>
    <phoneticPr fontId="2"/>
  </si>
  <si>
    <t>外陰部　扁平上皮癌</t>
    <rPh sb="0" eb="3">
      <t>ガイインブ</t>
    </rPh>
    <rPh sb="4" eb="9">
      <t>ヘンペイジョウヒガン</t>
    </rPh>
    <phoneticPr fontId="2"/>
  </si>
  <si>
    <t>前立腺がん・男性生殖器腫瘍</t>
    <rPh sb="0" eb="3">
      <t>ゼンリツセン</t>
    </rPh>
    <rPh sb="6" eb="8">
      <t>ダンセイ</t>
    </rPh>
    <rPh sb="8" eb="10">
      <t>セイショク</t>
    </rPh>
    <rPh sb="10" eb="11">
      <t>ウツワ</t>
    </rPh>
    <rPh sb="11" eb="13">
      <t>シュヨウ</t>
    </rPh>
    <phoneticPr fontId="2"/>
  </si>
  <si>
    <t>前立腺　基底細胞癌</t>
    <phoneticPr fontId="2"/>
  </si>
  <si>
    <t>泌尿器がん</t>
    <rPh sb="0" eb="3">
      <t>ヒニョウキ</t>
    </rPh>
    <phoneticPr fontId="2"/>
  </si>
  <si>
    <t>腎臓　嫌色素性癌</t>
    <rPh sb="1" eb="2">
      <t>ゾウ</t>
    </rPh>
    <phoneticPr fontId="2"/>
  </si>
  <si>
    <t>腎臓　明細胞癌</t>
    <phoneticPr fontId="2"/>
  </si>
  <si>
    <t>腎臓　膨大細胞腫</t>
    <phoneticPr fontId="2"/>
  </si>
  <si>
    <t>腎臓　乳頭状腎細胞癌</t>
    <phoneticPr fontId="2"/>
  </si>
  <si>
    <t>腎臓　肉腫（その他）</t>
    <phoneticPr fontId="2"/>
  </si>
  <si>
    <t>腎臓　腎細胞癌（その他）</t>
    <rPh sb="0" eb="2">
      <t>ジンゾウ</t>
    </rPh>
    <phoneticPr fontId="2"/>
  </si>
  <si>
    <t>膀胱　癌（その他）</t>
    <phoneticPr fontId="2"/>
  </si>
  <si>
    <t>脳　胚芽異形成性神経上皮腫瘍</t>
    <rPh sb="0" eb="1">
      <t>ノウ</t>
    </rPh>
    <rPh sb="2" eb="4">
      <t>ハイガ</t>
    </rPh>
    <rPh sb="4" eb="7">
      <t>イケイセイ</t>
    </rPh>
    <rPh sb="7" eb="8">
      <t>セイ</t>
    </rPh>
    <rPh sb="8" eb="10">
      <t>シンケイ</t>
    </rPh>
    <rPh sb="10" eb="12">
      <t>ジョウヒ</t>
    </rPh>
    <rPh sb="12" eb="14">
      <t>シュヨウ</t>
    </rPh>
    <phoneticPr fontId="2"/>
  </si>
  <si>
    <t>頭頸部　嗅神経芽腫</t>
    <rPh sb="4" eb="5">
      <t>カ</t>
    </rPh>
    <rPh sb="5" eb="9">
      <t>シンケイガシュ</t>
    </rPh>
    <phoneticPr fontId="2"/>
  </si>
  <si>
    <t>軟部組織　神経芽腫</t>
    <phoneticPr fontId="2"/>
  </si>
  <si>
    <t>甲状腺　濾胞癌</t>
    <rPh sb="4" eb="6">
      <t>ロホウ</t>
    </rPh>
    <phoneticPr fontId="2"/>
  </si>
  <si>
    <t>甲状腺　癌（その他）</t>
    <phoneticPr fontId="2"/>
  </si>
  <si>
    <t>下垂体　癌</t>
    <phoneticPr fontId="2"/>
  </si>
  <si>
    <t>原発不明がん</t>
    <rPh sb="0" eb="2">
      <t>ゲンパツ</t>
    </rPh>
    <rPh sb="2" eb="4">
      <t>フメイ</t>
    </rPh>
    <phoneticPr fontId="2"/>
  </si>
  <si>
    <t>原発不明　胚細胞腫瘍</t>
    <rPh sb="8" eb="10">
      <t>シュヨウ</t>
    </rPh>
    <phoneticPr fontId="2"/>
  </si>
  <si>
    <t>原発不明　中皮腫</t>
    <rPh sb="5" eb="7">
      <t>チュウヒ</t>
    </rPh>
    <rPh sb="7" eb="8">
      <t>シュ</t>
    </rPh>
    <phoneticPr fontId="2"/>
  </si>
  <si>
    <t>原発不明　漿液性癌</t>
    <rPh sb="0" eb="2">
      <t>ゲンパツ</t>
    </rPh>
    <rPh sb="2" eb="4">
      <t>フメイ</t>
    </rPh>
    <rPh sb="5" eb="8">
      <t>ショウエキセイ</t>
    </rPh>
    <rPh sb="8" eb="9">
      <t>ガン</t>
    </rPh>
    <phoneticPr fontId="2"/>
  </si>
  <si>
    <t>副腎　副腎皮質癌</t>
    <rPh sb="0" eb="2">
      <t>フクジン</t>
    </rPh>
    <phoneticPr fontId="2"/>
  </si>
  <si>
    <t>ファーター乳頭部　腺癌</t>
    <rPh sb="5" eb="7">
      <t>ニュウトウ</t>
    </rPh>
    <phoneticPr fontId="2"/>
  </si>
  <si>
    <t>皮膚　基底細胞癌</t>
    <phoneticPr fontId="2"/>
  </si>
  <si>
    <t>皮膚　皮膚繊維肉腫</t>
    <phoneticPr fontId="2"/>
  </si>
  <si>
    <t>皮膚　付属器癌</t>
    <phoneticPr fontId="2"/>
  </si>
  <si>
    <t>検体部位(FMI)</t>
    <rPh sb="0" eb="2">
      <t>ケンタイ</t>
    </rPh>
    <rPh sb="2" eb="4">
      <t>ブイ</t>
    </rPh>
    <phoneticPr fontId="2"/>
  </si>
  <si>
    <t>検体採取部位</t>
    <rPh sb="0" eb="6">
      <t>ケンタイサイシュブイ</t>
    </rPh>
    <phoneticPr fontId="2"/>
  </si>
  <si>
    <t>頭頚部</t>
    <rPh sb="0" eb="3">
      <t>トウケイブ</t>
    </rPh>
    <phoneticPr fontId="2"/>
  </si>
  <si>
    <t>呼吸器・循環器系</t>
    <rPh sb="0" eb="3">
      <t>コキュウキ</t>
    </rPh>
    <rPh sb="4" eb="7">
      <t>ジュンカンキ</t>
    </rPh>
    <rPh sb="7" eb="8">
      <t>ケイ</t>
    </rPh>
    <phoneticPr fontId="2"/>
  </si>
  <si>
    <t>乳腺・内分泌系</t>
    <rPh sb="0" eb="2">
      <t>ニュウセン</t>
    </rPh>
    <rPh sb="3" eb="7">
      <t>ナイブンピツケイ</t>
    </rPh>
    <phoneticPr fontId="2"/>
  </si>
  <si>
    <t>上部・下部消化管</t>
    <rPh sb="0" eb="2">
      <t>ジョウブ</t>
    </rPh>
    <rPh sb="3" eb="5">
      <t>カブ</t>
    </rPh>
    <rPh sb="5" eb="8">
      <t>ショウカカン</t>
    </rPh>
    <phoneticPr fontId="2"/>
  </si>
  <si>
    <t>腹部</t>
    <rPh sb="0" eb="2">
      <t>フクブ</t>
    </rPh>
    <phoneticPr fontId="2"/>
  </si>
  <si>
    <t>肝胆膵脾・尿路系</t>
    <rPh sb="0" eb="4">
      <t>カンタンスイヒ</t>
    </rPh>
    <rPh sb="5" eb="8">
      <t>ニョウロケイ</t>
    </rPh>
    <phoneticPr fontId="2"/>
  </si>
  <si>
    <t>生殖器系</t>
    <rPh sb="0" eb="4">
      <t>セイショクキケイ</t>
    </rPh>
    <phoneticPr fontId="2"/>
  </si>
  <si>
    <t>軟部組織・筋骨格・リンパ節</t>
    <rPh sb="0" eb="4">
      <t>ナンブソシキ</t>
    </rPh>
    <rPh sb="5" eb="8">
      <t>キンコッカク</t>
    </rPh>
    <rPh sb="12" eb="13">
      <t>セツ</t>
    </rPh>
    <phoneticPr fontId="2"/>
  </si>
  <si>
    <t>脳神経系</t>
    <rPh sb="0" eb="4">
      <t>ノウシンケイケイ</t>
    </rPh>
    <phoneticPr fontId="2"/>
  </si>
  <si>
    <t>その他</t>
    <rPh sb="2" eb="3">
      <t>タ</t>
    </rPh>
    <phoneticPr fontId="2"/>
  </si>
  <si>
    <t>耳介</t>
    <rPh sb="0" eb="2">
      <t>ジカイ</t>
    </rPh>
    <phoneticPr fontId="2"/>
  </si>
  <si>
    <t>耳下腺</t>
    <rPh sb="0" eb="3">
      <t>ジカセン</t>
    </rPh>
    <phoneticPr fontId="2"/>
  </si>
  <si>
    <t>鼻腔</t>
    <rPh sb="0" eb="2">
      <t>ビクウ</t>
    </rPh>
    <phoneticPr fontId="2"/>
  </si>
  <si>
    <t>口腔</t>
    <rPh sb="0" eb="2">
      <t>コウクウ</t>
    </rPh>
    <phoneticPr fontId="2"/>
  </si>
  <si>
    <t>舌</t>
    <rPh sb="0" eb="1">
      <t>シタ</t>
    </rPh>
    <phoneticPr fontId="2"/>
  </si>
  <si>
    <t>唾液腺</t>
    <rPh sb="0" eb="3">
      <t>ダエキセン</t>
    </rPh>
    <phoneticPr fontId="2"/>
  </si>
  <si>
    <t>扁桃腺</t>
    <rPh sb="0" eb="3">
      <t>ヘントウセン</t>
    </rPh>
    <phoneticPr fontId="2"/>
  </si>
  <si>
    <t>気管</t>
    <rPh sb="0" eb="2">
      <t>キカン</t>
    </rPh>
    <phoneticPr fontId="2"/>
  </si>
  <si>
    <t>肺</t>
    <rPh sb="0" eb="1">
      <t>ハイ</t>
    </rPh>
    <phoneticPr fontId="2"/>
  </si>
  <si>
    <t>胸膜</t>
    <rPh sb="0" eb="2">
      <t>キョウマク</t>
    </rPh>
    <phoneticPr fontId="2"/>
  </si>
  <si>
    <t>胸壁</t>
    <rPh sb="0" eb="2">
      <t>キョウヘキ</t>
    </rPh>
    <phoneticPr fontId="2"/>
  </si>
  <si>
    <t>胸水</t>
    <rPh sb="0" eb="2">
      <t>キョウスイ</t>
    </rPh>
    <phoneticPr fontId="2"/>
  </si>
  <si>
    <t>縦隔</t>
    <rPh sb="0" eb="2">
      <t>ジュウカク</t>
    </rPh>
    <phoneticPr fontId="2"/>
  </si>
  <si>
    <t>横隔膜</t>
    <rPh sb="0" eb="3">
      <t>オウカクマク</t>
    </rPh>
    <phoneticPr fontId="2"/>
  </si>
  <si>
    <t>胸腺</t>
    <rPh sb="0" eb="2">
      <t>キョウセン</t>
    </rPh>
    <phoneticPr fontId="2"/>
  </si>
  <si>
    <t>心臓</t>
    <rPh sb="0" eb="2">
      <t>シンゾウ</t>
    </rPh>
    <phoneticPr fontId="2"/>
  </si>
  <si>
    <t>心膜</t>
    <rPh sb="0" eb="2">
      <t>シンマク</t>
    </rPh>
    <phoneticPr fontId="2"/>
  </si>
  <si>
    <t>心嚢液</t>
    <rPh sb="0" eb="3">
      <t>シンノウエキ</t>
    </rPh>
    <phoneticPr fontId="2"/>
  </si>
  <si>
    <t>乳房</t>
    <rPh sb="0" eb="2">
      <t>ニュウボウ</t>
    </rPh>
    <phoneticPr fontId="2"/>
  </si>
  <si>
    <t>甲状腺</t>
    <rPh sb="0" eb="3">
      <t>コウジョウセン</t>
    </rPh>
    <phoneticPr fontId="2"/>
  </si>
  <si>
    <t>副甲状腺</t>
    <rPh sb="0" eb="4">
      <t>フクコウジョウセン</t>
    </rPh>
    <phoneticPr fontId="2"/>
  </si>
  <si>
    <t>副腎</t>
    <rPh sb="0" eb="2">
      <t>フクジン</t>
    </rPh>
    <phoneticPr fontId="2"/>
  </si>
  <si>
    <t>食道</t>
    <rPh sb="0" eb="2">
      <t>ショクドウ</t>
    </rPh>
    <phoneticPr fontId="2"/>
  </si>
  <si>
    <t>胃食道接合部</t>
    <rPh sb="0" eb="3">
      <t>イショクドウ</t>
    </rPh>
    <rPh sb="3" eb="6">
      <t>セツゴウブ</t>
    </rPh>
    <phoneticPr fontId="2"/>
  </si>
  <si>
    <t>胃</t>
    <rPh sb="0" eb="1">
      <t>イ</t>
    </rPh>
    <phoneticPr fontId="2"/>
  </si>
  <si>
    <t>十二指腸</t>
    <rPh sb="0" eb="4">
      <t>ジュウニシチョウ</t>
    </rPh>
    <phoneticPr fontId="2"/>
  </si>
  <si>
    <t>虫垂</t>
    <rPh sb="0" eb="2">
      <t>チュウスイ</t>
    </rPh>
    <phoneticPr fontId="2"/>
  </si>
  <si>
    <t>結腸</t>
    <rPh sb="0" eb="2">
      <t>ケッチョウ</t>
    </rPh>
    <phoneticPr fontId="2"/>
  </si>
  <si>
    <t>直腸</t>
    <rPh sb="0" eb="2">
      <t>チョクチョウ</t>
    </rPh>
    <phoneticPr fontId="2"/>
  </si>
  <si>
    <t>肛門</t>
    <rPh sb="0" eb="2">
      <t>コウモン</t>
    </rPh>
    <phoneticPr fontId="2"/>
  </si>
  <si>
    <t>大腸(結腸・直腸以外)</t>
    <rPh sb="0" eb="2">
      <t>ダイチョウ</t>
    </rPh>
    <rPh sb="3" eb="5">
      <t>ケッチョウ</t>
    </rPh>
    <rPh sb="6" eb="8">
      <t>チョクチョウ</t>
    </rPh>
    <rPh sb="8" eb="10">
      <t>イガイ</t>
    </rPh>
    <phoneticPr fontId="2"/>
  </si>
  <si>
    <t>腹壁</t>
    <rPh sb="0" eb="2">
      <t>フクヘキ</t>
    </rPh>
    <phoneticPr fontId="2"/>
  </si>
  <si>
    <t>腹膜</t>
    <rPh sb="0" eb="2">
      <t>フクマク</t>
    </rPh>
    <phoneticPr fontId="2"/>
  </si>
  <si>
    <t>大網</t>
    <rPh sb="0" eb="2">
      <t>オオアミ</t>
    </rPh>
    <phoneticPr fontId="2"/>
  </si>
  <si>
    <t>腹水</t>
    <rPh sb="0" eb="2">
      <t>フクスイ</t>
    </rPh>
    <phoneticPr fontId="2"/>
  </si>
  <si>
    <t>骨盤</t>
    <rPh sb="0" eb="2">
      <t>コツバン</t>
    </rPh>
    <phoneticPr fontId="2"/>
  </si>
  <si>
    <t>腹部(その他)</t>
    <rPh sb="0" eb="2">
      <t>フクブ</t>
    </rPh>
    <rPh sb="5" eb="6">
      <t>タ</t>
    </rPh>
    <phoneticPr fontId="2"/>
  </si>
  <si>
    <t>肝臓</t>
    <rPh sb="0" eb="2">
      <t>カンゾウ</t>
    </rPh>
    <phoneticPr fontId="2"/>
  </si>
  <si>
    <t>胆のう</t>
    <rPh sb="0" eb="1">
      <t>タン</t>
    </rPh>
    <phoneticPr fontId="2"/>
  </si>
  <si>
    <t>胆管</t>
    <rPh sb="0" eb="2">
      <t>タンカン</t>
    </rPh>
    <phoneticPr fontId="2"/>
  </si>
  <si>
    <t>膵臓</t>
    <rPh sb="0" eb="2">
      <t>スイゾウ</t>
    </rPh>
    <phoneticPr fontId="2"/>
  </si>
  <si>
    <t>脾臓</t>
    <rPh sb="0" eb="2">
      <t>ヒゾウ</t>
    </rPh>
    <phoneticPr fontId="2"/>
  </si>
  <si>
    <t>腎臓</t>
    <rPh sb="0" eb="2">
      <t>ジンゾウ</t>
    </rPh>
    <phoneticPr fontId="2"/>
  </si>
  <si>
    <t>腎盂尿管</t>
    <rPh sb="0" eb="4">
      <t>ジンウニョウカン</t>
    </rPh>
    <phoneticPr fontId="2"/>
  </si>
  <si>
    <t>膀胱</t>
    <rPh sb="0" eb="2">
      <t>ボウコウ</t>
    </rPh>
    <phoneticPr fontId="2"/>
  </si>
  <si>
    <t>尿道</t>
    <rPh sb="0" eb="2">
      <t>ニョウドウ</t>
    </rPh>
    <phoneticPr fontId="2"/>
  </si>
  <si>
    <t>尿膜管</t>
    <rPh sb="0" eb="3">
      <t>ニョウマクカン</t>
    </rPh>
    <phoneticPr fontId="2"/>
  </si>
  <si>
    <t>前立腺</t>
    <rPh sb="0" eb="3">
      <t>ゼンリツセン</t>
    </rPh>
    <phoneticPr fontId="2"/>
  </si>
  <si>
    <t>陰茎</t>
    <rPh sb="0" eb="2">
      <t>インケイ</t>
    </rPh>
    <phoneticPr fontId="2"/>
  </si>
  <si>
    <t>卵巣</t>
    <rPh sb="0" eb="2">
      <t>ランソウ</t>
    </rPh>
    <phoneticPr fontId="2"/>
  </si>
  <si>
    <t>卵管</t>
    <rPh sb="0" eb="2">
      <t>ランカン</t>
    </rPh>
    <phoneticPr fontId="2"/>
  </si>
  <si>
    <t>子宮</t>
    <rPh sb="0" eb="2">
      <t>シキュウ</t>
    </rPh>
    <phoneticPr fontId="2"/>
  </si>
  <si>
    <t>子宮頚部</t>
    <rPh sb="0" eb="4">
      <t>シキュウケイブ</t>
    </rPh>
    <phoneticPr fontId="2"/>
  </si>
  <si>
    <t>膣</t>
    <rPh sb="0" eb="1">
      <t>チツ</t>
    </rPh>
    <phoneticPr fontId="2"/>
  </si>
  <si>
    <t>外陰部</t>
    <rPh sb="0" eb="3">
      <t>ガイインブ</t>
    </rPh>
    <phoneticPr fontId="2"/>
  </si>
  <si>
    <t>皮膚</t>
    <rPh sb="0" eb="2">
      <t>ヒフ</t>
    </rPh>
    <phoneticPr fontId="2"/>
  </si>
  <si>
    <t>軟部組織</t>
    <rPh sb="0" eb="4">
      <t>ナンブソシキ</t>
    </rPh>
    <phoneticPr fontId="2"/>
  </si>
  <si>
    <t>筋肉</t>
    <rPh sb="0" eb="2">
      <t>キンニク</t>
    </rPh>
    <phoneticPr fontId="2"/>
  </si>
  <si>
    <t>骨</t>
    <rPh sb="0" eb="1">
      <t>ホネ</t>
    </rPh>
    <phoneticPr fontId="2"/>
  </si>
  <si>
    <t>リンパ節</t>
    <rPh sb="3" eb="4">
      <t>セツ</t>
    </rPh>
    <phoneticPr fontId="2"/>
  </si>
  <si>
    <t>脳</t>
    <rPh sb="0" eb="1">
      <t>ノウ</t>
    </rPh>
    <phoneticPr fontId="2"/>
  </si>
  <si>
    <t>眼球</t>
    <rPh sb="0" eb="2">
      <t>ガンキュウ</t>
    </rPh>
    <phoneticPr fontId="2"/>
  </si>
  <si>
    <t>涙腺</t>
    <rPh sb="0" eb="2">
      <t>ルイセン</t>
    </rPh>
    <phoneticPr fontId="2"/>
  </si>
  <si>
    <t>骨髄</t>
    <rPh sb="0" eb="2">
      <t>コツズイ</t>
    </rPh>
    <phoneticPr fontId="2"/>
  </si>
  <si>
    <t>中枢神経</t>
    <rPh sb="0" eb="2">
      <t>チュウスウ</t>
    </rPh>
    <rPh sb="2" eb="4">
      <t>シンケイ</t>
    </rPh>
    <phoneticPr fontId="2"/>
  </si>
  <si>
    <t>肺</t>
    <phoneticPr fontId="2"/>
  </si>
  <si>
    <t>腸</t>
    <phoneticPr fontId="2"/>
  </si>
  <si>
    <t>exon-19欠失</t>
    <rPh sb="7" eb="9">
      <t>ケツシツ</t>
    </rPh>
    <phoneticPr fontId="2"/>
  </si>
  <si>
    <t>exon-20挿入</t>
    <rPh sb="7" eb="9">
      <t>ソウニュウ</t>
    </rPh>
    <phoneticPr fontId="2"/>
  </si>
  <si>
    <t>乳房</t>
    <rPh sb="1" eb="2">
      <t>ボウ</t>
    </rPh>
    <phoneticPr fontId="2"/>
  </si>
  <si>
    <t>肝臓</t>
    <rPh sb="1" eb="2">
      <t>ゾウ</t>
    </rPh>
    <phoneticPr fontId="2"/>
  </si>
  <si>
    <t>皮膚</t>
    <phoneticPr fontId="2"/>
  </si>
  <si>
    <t>1次治療</t>
    <rPh sb="1" eb="2">
      <t>ツギ</t>
    </rPh>
    <rPh sb="2" eb="4">
      <t>チリョウ</t>
    </rPh>
    <phoneticPr fontId="2"/>
  </si>
  <si>
    <t>2次治療</t>
    <rPh sb="1" eb="2">
      <t>ツギ</t>
    </rPh>
    <rPh sb="2" eb="4">
      <t>チリョウ</t>
    </rPh>
    <phoneticPr fontId="2"/>
  </si>
  <si>
    <t>3次治療</t>
    <rPh sb="1" eb="2">
      <t>ツギ</t>
    </rPh>
    <rPh sb="2" eb="4">
      <t>チリョウ</t>
    </rPh>
    <phoneticPr fontId="2"/>
  </si>
  <si>
    <t>4次治療</t>
    <rPh sb="1" eb="2">
      <t>ツギ</t>
    </rPh>
    <rPh sb="2" eb="4">
      <t>チリョウ</t>
    </rPh>
    <phoneticPr fontId="2"/>
  </si>
  <si>
    <t>5次治療以降</t>
    <rPh sb="1" eb="2">
      <t>ツギ</t>
    </rPh>
    <rPh sb="2" eb="4">
      <t>チリョウ</t>
    </rPh>
    <rPh sb="4" eb="6">
      <t>イコウ</t>
    </rPh>
    <phoneticPr fontId="2"/>
  </si>
  <si>
    <t>保険診療</t>
    <rPh sb="0" eb="2">
      <t>ホケン</t>
    </rPh>
    <rPh sb="2" eb="4">
      <t>シンリョウ</t>
    </rPh>
    <phoneticPr fontId="2"/>
  </si>
  <si>
    <t>企業治験</t>
    <rPh sb="0" eb="2">
      <t>キギョウ</t>
    </rPh>
    <rPh sb="2" eb="4">
      <t>チケン</t>
    </rPh>
    <phoneticPr fontId="2"/>
  </si>
  <si>
    <t>医師主導治験</t>
    <rPh sb="0" eb="4">
      <t>イシシュドウ</t>
    </rPh>
    <rPh sb="4" eb="6">
      <t>チケン</t>
    </rPh>
    <phoneticPr fontId="2"/>
  </si>
  <si>
    <t>治療種別</t>
    <rPh sb="0" eb="2">
      <t>チリョウ</t>
    </rPh>
    <rPh sb="2" eb="4">
      <t>シュベツ</t>
    </rPh>
    <phoneticPr fontId="2"/>
  </si>
  <si>
    <t>先進医療</t>
    <rPh sb="0" eb="4">
      <t>センシンイリョウ</t>
    </rPh>
    <phoneticPr fontId="2"/>
  </si>
  <si>
    <t>患者申出療養</t>
    <rPh sb="0" eb="2">
      <t>カンジャ</t>
    </rPh>
    <rPh sb="2" eb="4">
      <t>モウシデ</t>
    </rPh>
    <rPh sb="4" eb="6">
      <t>リョウヨウ</t>
    </rPh>
    <phoneticPr fontId="2"/>
  </si>
  <si>
    <t>その他</t>
    <rPh sb="2" eb="3">
      <t>タ</t>
    </rPh>
    <phoneticPr fontId="2"/>
  </si>
  <si>
    <t>薬物療法実施の有無</t>
    <rPh sb="0" eb="4">
      <t>ヤクブツリョウホウ</t>
    </rPh>
    <rPh sb="4" eb="6">
      <t>ジッシ</t>
    </rPh>
    <rPh sb="7" eb="9">
      <t>ウム</t>
    </rPh>
    <phoneticPr fontId="10"/>
  </si>
  <si>
    <t>自施設</t>
    <rPh sb="0" eb="3">
      <t>ジシセツ</t>
    </rPh>
    <phoneticPr fontId="2"/>
  </si>
  <si>
    <t>他施設</t>
    <rPh sb="0" eb="3">
      <t>タシセツ</t>
    </rPh>
    <phoneticPr fontId="2"/>
  </si>
  <si>
    <t>神経節芽腫</t>
  </si>
  <si>
    <t>神経節腫</t>
  </si>
  <si>
    <t>頭頸部粘膜黒色腫</t>
  </si>
  <si>
    <t>頭頸部扁平上皮癌</t>
  </si>
  <si>
    <t>上咽頭癌</t>
  </si>
  <si>
    <t>副甲状腺癌</t>
  </si>
  <si>
    <t>唾液腺癌</t>
  </si>
  <si>
    <t>唾液腺芽腫</t>
  </si>
  <si>
    <t>涙腺腫瘍</t>
  </si>
  <si>
    <t>網膜芽細胞腫</t>
  </si>
  <si>
    <t>甲状腺退形成癌/未分化癌</t>
  </si>
  <si>
    <t>甲状腺ヒュルトレ細胞癌</t>
  </si>
  <si>
    <t>甲状腺硝子化索状腺腫</t>
  </si>
  <si>
    <t>甲状腺髄様癌</t>
  </si>
  <si>
    <t>甲状腺好酸性細胞腺腫</t>
  </si>
  <si>
    <t>甲状腺低分化癌</t>
  </si>
  <si>
    <t>混合型小細胞肺癌</t>
  </si>
  <si>
    <t>肺炎症性筋線維芽細胞腫</t>
  </si>
  <si>
    <t>肺上皮内腺癌</t>
  </si>
  <si>
    <t>肺神経内分泌腫瘍</t>
  </si>
  <si>
    <t>非小細胞肺癌</t>
  </si>
  <si>
    <t>胸膜肺芽腫</t>
  </si>
  <si>
    <t>肺リンパ管筋腫症/PEComa</t>
  </si>
  <si>
    <t>肺肉腫様癌</t>
  </si>
  <si>
    <t>胸膜中皮腫</t>
  </si>
  <si>
    <t>胸腺上皮性腫瘍</t>
  </si>
  <si>
    <t>胸腺神経内分泌腫瘍</t>
  </si>
  <si>
    <t>腺筋上皮腫</t>
  </si>
  <si>
    <t>線維上皮性腫瘍</t>
  </si>
  <si>
    <t>非浸潤性小葉癌</t>
  </si>
  <si>
    <t>乳腺新生物、特定不能</t>
  </si>
  <si>
    <t>乳腺肉腫</t>
  </si>
  <si>
    <t>炎症性乳癌</t>
  </si>
  <si>
    <t>浸潤性乳癌</t>
  </si>
  <si>
    <t>分泌癌</t>
  </si>
  <si>
    <t>化生癌</t>
  </si>
  <si>
    <t>食道低分化癌</t>
  </si>
  <si>
    <t>食道扁平上皮癌</t>
  </si>
  <si>
    <t>食道胃腺癌</t>
  </si>
  <si>
    <t>食道粘膜悪性黒色腫</t>
  </si>
  <si>
    <t>食道/胃平滑筋新生物、特定不能</t>
  </si>
  <si>
    <t>肛門腺腺癌</t>
  </si>
  <si>
    <t>肛門扁平上皮癌</t>
  </si>
  <si>
    <t>直腸肛門粘膜悪性黒色腫</t>
  </si>
  <si>
    <t>虫垂腺癌</t>
  </si>
  <si>
    <t>結腸直腸腺癌</t>
  </si>
  <si>
    <t>消化管神経内分泌腫瘍</t>
  </si>
  <si>
    <t>低異型度虫垂粘液性腫瘍</t>
  </si>
  <si>
    <t>結腸髄様癌</t>
  </si>
  <si>
    <t>小腸癌</t>
  </si>
  <si>
    <t>大腸管状腺腫</t>
  </si>
  <si>
    <t>十二指腸乳頭部癌</t>
  </si>
  <si>
    <t>腹膜中皮腫</t>
  </si>
  <si>
    <t>腹膜漿液性癌</t>
  </si>
  <si>
    <t>肝細胞癌線維層状型</t>
  </si>
  <si>
    <t>肝芽腫</t>
  </si>
  <si>
    <t>肝細胞腺腫</t>
  </si>
  <si>
    <t>肝細胞癌</t>
  </si>
  <si>
    <t>混合型肝細胞癌</t>
  </si>
  <si>
    <t>肝血管肉腫</t>
  </si>
  <si>
    <t>悪性非上皮性肝腫瘍</t>
  </si>
  <si>
    <t>悪性肝ラブドイド腫瘍</t>
  </si>
  <si>
    <t>肝胎児性未分化肉腫</t>
  </si>
  <si>
    <t>胆嚢内乳頭状腫瘍</t>
  </si>
  <si>
    <t>胆管内乳頭状腫瘍</t>
  </si>
  <si>
    <t>膵腺房細胞癌</t>
  </si>
  <si>
    <t>膵腺扁平上皮癌</t>
  </si>
  <si>
    <t>膵嚢胞性腫瘍</t>
  </si>
  <si>
    <t>膵腺癌</t>
  </si>
  <si>
    <t>膵神経内分泌腫瘍</t>
  </si>
  <si>
    <t>膵芽腫</t>
  </si>
  <si>
    <t>膵充実性偽乳頭状腫瘍</t>
  </si>
  <si>
    <t>副腎皮質線種</t>
  </si>
  <si>
    <t>副腎皮質癌</t>
  </si>
  <si>
    <t>褐色細胞腫</t>
  </si>
  <si>
    <t>腎明細胞肉腫</t>
  </si>
  <si>
    <t>腎細胞癌</t>
  </si>
  <si>
    <t>腎神経内分泌腫瘍</t>
  </si>
  <si>
    <t>腎ラブドイド腫瘍</t>
  </si>
  <si>
    <t>ウィルムス腫瘍</t>
  </si>
  <si>
    <t>膀胱腺癌</t>
  </si>
  <si>
    <t>膀胱扁平上皮癌</t>
  </si>
  <si>
    <t>膀胱尿路上皮癌</t>
  </si>
  <si>
    <t>膀胱炎症性筋線維芽細胞性腫瘍</t>
  </si>
  <si>
    <t>尿路上皮内反性乳頭腫</t>
  </si>
  <si>
    <t>尿道粘膜（悪性）黒色腫</t>
  </si>
  <si>
    <t>膀胱形質細胞様/印環細胞癌</t>
  </si>
  <si>
    <t>膀胱肉腫様癌</t>
  </si>
  <si>
    <t>膀胱小細胞癌</t>
  </si>
  <si>
    <t>上部尿路上皮癌</t>
  </si>
  <si>
    <t>尿膜管癌</t>
  </si>
  <si>
    <t>尿路上皮乳頭腫</t>
  </si>
  <si>
    <t>上皮性卵巣癌</t>
  </si>
  <si>
    <t>卵巣胚細胞腫瘍</t>
  </si>
  <si>
    <t>性索間質腫瘍</t>
  </si>
  <si>
    <t>子宮頸部腺癌</t>
  </si>
  <si>
    <t>子宮頸上皮内腺癌</t>
  </si>
  <si>
    <t>子宮頸部腺様基底細胞癌</t>
  </si>
  <si>
    <t>腺様嚢胞癌（子宮頸部）</t>
  </si>
  <si>
    <t>子宮頸部腺扁平上皮癌</t>
  </si>
  <si>
    <t>子宮頸部平滑筋肉腫</t>
  </si>
  <si>
    <t>子宮頸部神経内分泌腫瘍</t>
  </si>
  <si>
    <t>子宮頸部横紋筋肉腫</t>
  </si>
  <si>
    <t>子宮頸部扁平上皮癌</t>
  </si>
  <si>
    <t>子宮頸部すりガラス細胞癌</t>
  </si>
  <si>
    <t>混合子宮頸癌</t>
  </si>
  <si>
    <t>子宮頸部小細胞癌</t>
  </si>
  <si>
    <t>子宮頸部絨毛腺管状腺癌</t>
  </si>
  <si>
    <t>子宮内膜癌</t>
  </si>
  <si>
    <t>妊娠性絨毛疾患</t>
  </si>
  <si>
    <t>その他子宮癌</t>
  </si>
  <si>
    <t>外陰部胚細胞腫瘍</t>
  </si>
  <si>
    <t>外陰部/膣粘液腺癌</t>
  </si>
  <si>
    <t>外陰部/膣粘膜黒色腫</t>
  </si>
  <si>
    <t>低分化膣癌</t>
  </si>
  <si>
    <t>外陰部/膣扁平上皮癌</t>
  </si>
  <si>
    <t>膣腺癌</t>
  </si>
  <si>
    <t>前立腺腺癌</t>
  </si>
  <si>
    <t>前立腺神経内分泌腫瘍</t>
  </si>
  <si>
    <t>前立腺小細胞癌</t>
  </si>
  <si>
    <t>前立腺扁平上皮癌</t>
  </si>
  <si>
    <t>精上皮腫</t>
  </si>
  <si>
    <t>精巣リンパ腫</t>
  </si>
  <si>
    <t>精巣中皮腫</t>
  </si>
  <si>
    <t>陰茎扁平上皮癌</t>
  </si>
  <si>
    <t>侵襲性指趾乳頭状腺がん</t>
  </si>
  <si>
    <t>異型性線維黄色腫</t>
  </si>
  <si>
    <t>異型性母斑</t>
  </si>
  <si>
    <t>基底細胞癌</t>
  </si>
  <si>
    <t>有棘細胞癌</t>
  </si>
  <si>
    <t>皮膚線維腫</t>
  </si>
  <si>
    <t>隆起性皮膚線維肉腫</t>
  </si>
  <si>
    <t>線維硬化性毛包上皮腫瘍</t>
  </si>
  <si>
    <t>内分泌性粘液産生性汗腺癌</t>
  </si>
  <si>
    <t>乳房外パジェット病</t>
  </si>
  <si>
    <t>悪性黒色腫</t>
  </si>
  <si>
    <t>メルケル細胞癌</t>
  </si>
  <si>
    <t>微小嚢胞性付属器癌</t>
  </si>
  <si>
    <t>汗孔癌/らせん腺癌</t>
  </si>
  <si>
    <t>汗孔腫/先端汗腺腫</t>
  </si>
  <si>
    <t>晩発性皮膚ポルフィリン症</t>
  </si>
  <si>
    <t>増殖性外毛根鞘嚢腫</t>
  </si>
  <si>
    <t>皮脂腺癌</t>
  </si>
  <si>
    <t>皮膚付属器癌</t>
  </si>
  <si>
    <t>汗腺腫瘍/らせん腺種</t>
  </si>
  <si>
    <t>汗腺腺癌</t>
  </si>
  <si>
    <t>汗腺癌/アポクリン・エクリン癌</t>
  </si>
  <si>
    <t>侵襲性血管粘液腫</t>
  </si>
  <si>
    <t>胞巣状軟部肉腫</t>
  </si>
  <si>
    <t>類血管腫型線維性組織球腫</t>
  </si>
  <si>
    <t>血管肉腫</t>
  </si>
  <si>
    <t>異型脂肪腫様腫瘍</t>
  </si>
  <si>
    <t>明細胞肉腫</t>
  </si>
  <si>
    <t>樹状細胞肉腫</t>
  </si>
  <si>
    <t>デスモイド/侵襲性線維腫症</t>
  </si>
  <si>
    <t>線維形成性小円形細胞腫瘍</t>
  </si>
  <si>
    <t>類上皮血管内皮腫</t>
  </si>
  <si>
    <t>類上皮肉腫</t>
  </si>
  <si>
    <t>骨外性ユーイング肉腫</t>
  </si>
  <si>
    <t>線維肉腫</t>
  </si>
  <si>
    <t>消化管間質腫瘍</t>
  </si>
  <si>
    <t>血管腫</t>
  </si>
  <si>
    <t>乳児型線維肉腫</t>
  </si>
  <si>
    <t>炎症性筋線維芽細胞腫瘍</t>
  </si>
  <si>
    <t>血管内膜肉腫</t>
  </si>
  <si>
    <t>平滑筋腫</t>
  </si>
  <si>
    <t>平滑筋肉腫</t>
  </si>
  <si>
    <t>脂肪肉腫</t>
  </si>
  <si>
    <t>低悪性度線維粘液肉腫</t>
  </si>
  <si>
    <t>筋線維腫</t>
  </si>
  <si>
    <t>筋線維腫症</t>
  </si>
  <si>
    <t>筋周皮腫</t>
  </si>
  <si>
    <t>粘液線維肉腫</t>
  </si>
  <si>
    <t>粘液腫</t>
  </si>
  <si>
    <t>傍神経節腫 パラガングリオーマ</t>
  </si>
  <si>
    <t>血管周囲性類上皮細胞性腫瘍</t>
  </si>
  <si>
    <t>偽筋原性血管内皮腫</t>
  </si>
  <si>
    <t>放射線誘発肉腫</t>
  </si>
  <si>
    <t>横紋筋肉腫</t>
  </si>
  <si>
    <t>円形細胞肉腫、特定不能</t>
  </si>
  <si>
    <t>肉腫、特定不能</t>
  </si>
  <si>
    <t>軟部の筋上皮癌</t>
  </si>
  <si>
    <t>孤立性線維性腫瘍/血管周皮種</t>
  </si>
  <si>
    <t>滑膜肉腫</t>
  </si>
  <si>
    <t>びまん型腱滑膜巨細胞腫</t>
  </si>
  <si>
    <t>未分化多形肉腫/悪性線維性組織球腫/高悪性度紡錐細胞肉腫</t>
  </si>
  <si>
    <t>アダマンチノーマ</t>
  </si>
  <si>
    <t>軟骨芽細胞腫</t>
  </si>
  <si>
    <t>軟骨肉腫</t>
  </si>
  <si>
    <t>脊索腫</t>
  </si>
  <si>
    <t>ユーイング肉腫</t>
  </si>
  <si>
    <t>骨巨細胞腫</t>
  </si>
  <si>
    <t>骨肉腫</t>
  </si>
  <si>
    <t>非定型骨髄性</t>
  </si>
  <si>
    <t>良性骨髄性</t>
  </si>
  <si>
    <t>骨髄性腫瘍</t>
  </si>
  <si>
    <t>異型リンパ球</t>
  </si>
  <si>
    <t>良性リンパ球</t>
  </si>
  <si>
    <t>リンパ腫</t>
  </si>
  <si>
    <t>原発不明上皮内腺癌</t>
  </si>
  <si>
    <t>原発不明癌</t>
  </si>
  <si>
    <t>原発不明性腺外胚細胞腫瘍</t>
  </si>
  <si>
    <t>原発不明混合性型癌</t>
  </si>
  <si>
    <t>第三階層</t>
    <rPh sb="0" eb="1">
      <t>ダイ</t>
    </rPh>
    <rPh sb="1" eb="4">
      <t>サンカイソウ</t>
    </rPh>
    <phoneticPr fontId="10"/>
  </si>
  <si>
    <t>胎児性腫瘍</t>
    <phoneticPr fontId="10"/>
  </si>
  <si>
    <t>非定型奇形腫様ラブドイド腫瘍</t>
  </si>
  <si>
    <t>髄芽腫</t>
  </si>
  <si>
    <t>絨毛癌</t>
  </si>
  <si>
    <t>胎児性癌</t>
  </si>
  <si>
    <t>松果体芽腫</t>
  </si>
  <si>
    <t>松果体細胞腫</t>
  </si>
  <si>
    <t>松果体部腫瘍</t>
    <phoneticPr fontId="10"/>
  </si>
  <si>
    <t>松果体部乳頭状腫瘍</t>
    <phoneticPr fontId="10"/>
  </si>
  <si>
    <t>エナメル上皮腫型頭蓋咽頭腫</t>
  </si>
  <si>
    <t>乳頭型頭蓋咽頭腫</t>
  </si>
  <si>
    <t>トルコ鞍部腫瘍</t>
    <phoneticPr fontId="10"/>
  </si>
  <si>
    <t>第四階層</t>
    <rPh sb="0" eb="1">
      <t>ダイ</t>
    </rPh>
    <rPh sb="1" eb="2">
      <t>ヨン</t>
    </rPh>
    <rPh sb="2" eb="4">
      <t>カイソウ</t>
    </rPh>
    <phoneticPr fontId="10"/>
  </si>
  <si>
    <t>神経線維腫</t>
  </si>
  <si>
    <t>悪性末梢神経鞘腫瘍</t>
    <phoneticPr fontId="10"/>
  </si>
  <si>
    <t>富細胞型神経鞘腫</t>
  </si>
  <si>
    <t>色素型神経鞘腫</t>
  </si>
  <si>
    <t>腺扁平上皮舌癌</t>
  </si>
  <si>
    <t>上皮筋上皮癌</t>
  </si>
  <si>
    <t>頭頸部神経内分泌癌</t>
  </si>
  <si>
    <t>頭頸部NUT正中線癌</t>
  </si>
  <si>
    <t>歯原性癌腫</t>
  </si>
  <si>
    <t>副鼻腔腺癌</t>
  </si>
  <si>
    <t>副鼻腔未分化癌</t>
  </si>
  <si>
    <t>明細胞性歯原性癌</t>
  </si>
  <si>
    <t>原発不明頭頸部扁平上皮癌</t>
  </si>
  <si>
    <t>下咽頭扁平上皮癌</t>
  </si>
  <si>
    <t>喉頭扁平上皮癌</t>
  </si>
  <si>
    <t>口腔内扁平上皮癌</t>
  </si>
  <si>
    <t>中咽頭扁平上皮癌</t>
  </si>
  <si>
    <t>副鼻腔扁平上皮癌</t>
  </si>
  <si>
    <t>腺房細胞癌</t>
  </si>
  <si>
    <t>腺様嚢胞癌</t>
  </si>
  <si>
    <t>基底細胞がん</t>
  </si>
  <si>
    <t>悪性多形性腺腫</t>
  </si>
  <si>
    <t>唾液腺起源の乳腺相似分泌癌</t>
  </si>
  <si>
    <t>粘表皮癌</t>
  </si>
  <si>
    <t>筋上皮癌</t>
  </si>
  <si>
    <t>多形腺腫</t>
  </si>
  <si>
    <t>多型腺がん</t>
  </si>
  <si>
    <t>唾液腺腺癌</t>
  </si>
  <si>
    <t>その他の唾液癌</t>
  </si>
  <si>
    <t>唾液腺導管癌</t>
  </si>
  <si>
    <t>唾液腺好酸性細胞腫</t>
  </si>
  <si>
    <t>涙腺腺様嚢胞がん</t>
  </si>
  <si>
    <t>涙腺扁平上皮がん</t>
  </si>
  <si>
    <t>結膜黒色腫</t>
  </si>
  <si>
    <t>ブドウ膜黒色腫</t>
  </si>
  <si>
    <t>眼内色素細胞性腫瘍</t>
    <phoneticPr fontId="10"/>
  </si>
  <si>
    <t>濾胞性甲状腺癌</t>
  </si>
  <si>
    <t>乳頭様甲状腺癌</t>
  </si>
  <si>
    <t>甲状腺高分化腫瘍</t>
    <phoneticPr fontId="10"/>
  </si>
  <si>
    <t>肺非定型的肺カルチノイド</t>
  </si>
  <si>
    <t>肺大細胞神経内分泌癌</t>
  </si>
  <si>
    <t>肺カルチノイド腫瘍</t>
  </si>
  <si>
    <t>小細胞肺癌</t>
  </si>
  <si>
    <t>線毛性粘液結節性乳頭状肺腫瘍</t>
  </si>
  <si>
    <t>肺大細胞癌</t>
  </si>
  <si>
    <t>肺腺癌</t>
  </si>
  <si>
    <t>肺腺扁平上皮癌</t>
  </si>
  <si>
    <t>肺扁平上皮癌</t>
  </si>
  <si>
    <t>肺NUT転座癌</t>
  </si>
  <si>
    <t>肺多形癌</t>
  </si>
  <si>
    <t>低分化非小細胞肺癌</t>
  </si>
  <si>
    <t>唾液腺型肺癌</t>
  </si>
  <si>
    <t>肺紡錘細胞癌</t>
  </si>
  <si>
    <t>肺類基底細胞型大細胞癌</t>
  </si>
  <si>
    <t>肺明細胞癌</t>
  </si>
  <si>
    <t>肺巨細胞癌</t>
  </si>
  <si>
    <t>肺ラブドイド形質を伴う大細胞癌</t>
  </si>
  <si>
    <t>肺リンパ上皮腫様癌</t>
  </si>
  <si>
    <t>肺腺様嚢胞癌</t>
  </si>
  <si>
    <t>肺粘表皮癌</t>
  </si>
  <si>
    <t>N/A</t>
    <phoneticPr fontId="10"/>
  </si>
  <si>
    <t>二相型胸膜中皮腫</t>
  </si>
  <si>
    <t>上皮型胸膜中皮腫</t>
  </si>
  <si>
    <t>肉腫型胸膜中皮腫</t>
  </si>
  <si>
    <t>胸腺癌</t>
  </si>
  <si>
    <t>胸腺腫</t>
  </si>
  <si>
    <t>パジェット病</t>
  </si>
  <si>
    <t>非浸潤性乳管癌</t>
    <phoneticPr fontId="10"/>
  </si>
  <si>
    <t>線維腺腫</t>
  </si>
  <si>
    <t>葉状腫瘍</t>
  </si>
  <si>
    <t>良性葉状腫瘍</t>
  </si>
  <si>
    <t>境界悪性葉状腫瘍</t>
  </si>
  <si>
    <t>悪性葉状腫瘍</t>
  </si>
  <si>
    <t>印環細胞を伴う乳癌</t>
  </si>
  <si>
    <t>浸潤性癌肉腫、特定不能</t>
  </si>
  <si>
    <t>浸潤性乳管癌</t>
  </si>
  <si>
    <t>浸潤性小葉癌</t>
  </si>
  <si>
    <t>浸潤性乳癌（粘液癌との混合型）</t>
  </si>
  <si>
    <t>浸潤性乳癌（乳管癌と小葉癌の混合型）</t>
  </si>
  <si>
    <t>充実乳頭癌</t>
  </si>
  <si>
    <t>上皮型化生癌</t>
  </si>
  <si>
    <t>混合型化生癌</t>
  </si>
  <si>
    <t>紡錘細胞癌</t>
  </si>
  <si>
    <t>腺扁平上皮癌</t>
  </si>
  <si>
    <t>扁平上皮癌</t>
  </si>
  <si>
    <t>軟骨化生を伴う癌</t>
  </si>
  <si>
    <t>骨化生を伴う癌</t>
  </si>
  <si>
    <t>化生癌肉腫</t>
  </si>
  <si>
    <t>食道胃接合部腺癌</t>
  </si>
  <si>
    <t>腺扁平上皮胃癌</t>
  </si>
  <si>
    <t>食道腺癌</t>
  </si>
  <si>
    <t>残胃癌（腺癌）</t>
  </si>
  <si>
    <t>胃小細胞癌</t>
  </si>
  <si>
    <t>胃腺癌</t>
  </si>
  <si>
    <t>食道高悪性度神経内分泌癌</t>
  </si>
  <si>
    <t>胃高悪性度神経内分泌癌</t>
  </si>
  <si>
    <t>胃高分化神経内分泌腫瘍</t>
  </si>
  <si>
    <t>びまん型胃腺癌</t>
  </si>
  <si>
    <t>腸型胃腺癌</t>
  </si>
  <si>
    <t>粘液性胃腺癌</t>
  </si>
  <si>
    <t>乳頭胃腺癌</t>
  </si>
  <si>
    <t>管状胃腺癌</t>
  </si>
  <si>
    <t>低分化胃癌</t>
  </si>
  <si>
    <t>印環細胞胃癌</t>
  </si>
  <si>
    <t>結腸型虫垂腺癌</t>
  </si>
  <si>
    <t>虫垂杯細胞カルチノイド</t>
  </si>
  <si>
    <t>虫垂粘液性腺癌</t>
  </si>
  <si>
    <t>虫垂印環細胞癌</t>
  </si>
  <si>
    <t>大腸腺癌（直腸を除く）</t>
  </si>
  <si>
    <t>大腸上皮内腺癌</t>
  </si>
  <si>
    <t>結腸直腸粘液腺癌</t>
  </si>
  <si>
    <t>直腸腺癌</t>
  </si>
  <si>
    <t>結腸直腸印環細胞腺癌</t>
  </si>
  <si>
    <t>結腸直腸高悪性度神経内分泌腫瘍</t>
  </si>
  <si>
    <t>小腸高分化神経内分泌腫瘍</t>
  </si>
  <si>
    <t>虫垂高分化神経内分泌腫瘍</t>
  </si>
  <si>
    <t>直腸高分化神経内分泌腫瘍</t>
  </si>
  <si>
    <t>十二指腸腺癌</t>
  </si>
  <si>
    <t>十二指腸乳頭部癌 腸型</t>
  </si>
  <si>
    <t>十二指腸乳頭部癌 混合型</t>
  </si>
  <si>
    <t>十二指腸乳頭部癌 膵胆道型</t>
  </si>
  <si>
    <t>N/A</t>
    <phoneticPr fontId="10"/>
  </si>
  <si>
    <t>肝外胆管癌</t>
  </si>
  <si>
    <t>肝内胆管癌</t>
  </si>
  <si>
    <t>肝門部胆管癌</t>
  </si>
  <si>
    <t>胆嚢腺扁平上皮癌</t>
  </si>
  <si>
    <t>胆嚢腺癌、特定不能</t>
  </si>
  <si>
    <t>胆嚢小細胞癌</t>
  </si>
  <si>
    <t>膵管内オンコサイト乳頭腫瘍</t>
  </si>
  <si>
    <t>膵管内乳頭粘液性腫瘍</t>
  </si>
  <si>
    <t>膵管内乳頭管状腫瘍</t>
  </si>
  <si>
    <t>膵粘液性嚢胞腫瘍</t>
  </si>
  <si>
    <t>膵漿液性嚢胞腺腫</t>
  </si>
  <si>
    <t>膵未分化癌（膵退形成癌）破骨細胞型巨細胞を伴う</t>
  </si>
  <si>
    <t>膵未分化癌･膵退形成癌</t>
    <phoneticPr fontId="10"/>
  </si>
  <si>
    <t>肉腫様特徴を有する淡明細胞型腎細胞癌</t>
  </si>
  <si>
    <t>淡明細胞型腎細胞癌</t>
    <phoneticPr fontId="10"/>
  </si>
  <si>
    <t>嫌色素性腎細胞癌</t>
  </si>
  <si>
    <t>淡明細胞型乳頭状腎細胞癌</t>
  </si>
  <si>
    <t>集合管腎細胞癌</t>
  </si>
  <si>
    <t>FH欠乏性腎細胞癌</t>
  </si>
  <si>
    <t>乳頭状腎細胞癌</t>
  </si>
  <si>
    <t>腎血管筋脂肪腫</t>
  </si>
  <si>
    <t>腎髄様癌</t>
  </si>
  <si>
    <t>腎粘液管状紡錘細胞癌</t>
  </si>
  <si>
    <t>腎膨大細胞腫</t>
  </si>
  <si>
    <t>腎小細胞癌</t>
  </si>
  <si>
    <t>肉腫様腎細胞癌</t>
  </si>
  <si>
    <t>転座型腎細胞癌</t>
  </si>
  <si>
    <t>分類不能型腎細胞癌</t>
  </si>
  <si>
    <t>非淡明細胞型腎細胞癌</t>
    <phoneticPr fontId="10"/>
  </si>
  <si>
    <t>尿膜管腺癌</t>
  </si>
  <si>
    <t>尿道腺癌</t>
  </si>
  <si>
    <t>尿道扁平上皮癌</t>
  </si>
  <si>
    <t>尿道尿路上皮癌</t>
  </si>
  <si>
    <t>高悪性度神経内分泌系卵巣癌</t>
  </si>
  <si>
    <t>高悪性度漿液性卵管癌</t>
  </si>
  <si>
    <t>卵巣絨毛癌、特定不能</t>
  </si>
  <si>
    <t>明細胞境界悪性卵巣腫瘍</t>
  </si>
  <si>
    <t>明細胞卵巣癌</t>
  </si>
  <si>
    <t>類内膜境界悪性卵巣腫瘍</t>
  </si>
  <si>
    <t>類子宮内膜卵巣癌</t>
  </si>
  <si>
    <t>混合性卵巣癌</t>
  </si>
  <si>
    <t>粘液性境界悪性卵巣腫瘍</t>
  </si>
  <si>
    <t>粘液性卵巣癌</t>
  </si>
  <si>
    <t>卵巣の癌肉腫/悪性混合ミュラー管（中胚葉）腫瘍</t>
  </si>
  <si>
    <t>漿粘液性卵巣腺腫</t>
  </si>
  <si>
    <t>漿粘液性境界悪性卵巣腫瘍</t>
  </si>
  <si>
    <t>漿粘液性卵巣癌腫</t>
  </si>
  <si>
    <t>漿液性境界型卵巣腫瘍</t>
  </si>
  <si>
    <t>微小乳頭状パターンを伴う漿液性境界卵巣腫瘍</t>
  </si>
  <si>
    <t>漿液性卵巣癌</t>
  </si>
  <si>
    <t>小細胞卵巣癌</t>
  </si>
  <si>
    <t>卵巣未分化胚細胞腫</t>
  </si>
  <si>
    <t>卵巣未熟奇形腫</t>
  </si>
  <si>
    <t>卵巣成熟奇形腫</t>
  </si>
  <si>
    <t>卵巣混合性胚細胞腫瘍</t>
  </si>
  <si>
    <t>卵巣多胚腫</t>
  </si>
  <si>
    <t>卵巣卵黄嚢腫瘍</t>
  </si>
  <si>
    <t>卵巣線維莢膜細胞種</t>
  </si>
  <si>
    <t>卵巣生殖腺芽細胞腫</t>
  </si>
  <si>
    <t>卵巣顆粒膜細胞腫</t>
  </si>
  <si>
    <t>卵巣セルトリー・ライデッグ細胞腫</t>
  </si>
  <si>
    <t>卵巣ステロイド細胞腫瘍、特定不能</t>
  </si>
  <si>
    <t>卵巣癌･その他</t>
    <phoneticPr fontId="10"/>
  </si>
  <si>
    <t>ブレンナー腫瘍（良性）</t>
  </si>
  <si>
    <t>ブレンナー腫瘍（境界悪性）</t>
  </si>
  <si>
    <t>ブレンナー腫瘍（悪性）</t>
  </si>
  <si>
    <t>卵巣高悪性度漿液性腺癌</t>
  </si>
  <si>
    <t>卵巣低悪性度漿液性腺癌</t>
  </si>
  <si>
    <t>性索間質腫瘍</t>
    <phoneticPr fontId="10"/>
  </si>
  <si>
    <t>子宮低分化癌</t>
  </si>
  <si>
    <t>子宮腺扁平上皮癌</t>
  </si>
  <si>
    <t>子宮癌肉腫/（子宮）悪性ミュラー管混合腫瘍</t>
  </si>
  <si>
    <t>子宮明細胞癌</t>
  </si>
  <si>
    <t>子宮脱分化癌</t>
  </si>
  <si>
    <t>子宮類内膜腺癌</t>
  </si>
  <si>
    <t>子宮中腎癌</t>
  </si>
  <si>
    <t>子宮混合内膜癌</t>
  </si>
  <si>
    <t>子宮粘液癌</t>
  </si>
  <si>
    <t>子宮神経内分泌癌</t>
  </si>
  <si>
    <t>子宮漿液性癌/子宮乳頭状漿液性癌</t>
  </si>
  <si>
    <t>子宮未分化癌</t>
  </si>
  <si>
    <t>類上皮性トロホブラスト腫瘍</t>
  </si>
  <si>
    <t>奇胎妊娠</t>
  </si>
  <si>
    <t>胎盤部トロホブラスト腫瘍</t>
  </si>
  <si>
    <t>子宮未分化肉腫</t>
  </si>
  <si>
    <t>子宮腺肉腫</t>
  </si>
  <si>
    <t>子宮血管周囲性類上皮細胞性腫瘍</t>
  </si>
  <si>
    <t>その他の子宮肉腫</t>
  </si>
  <si>
    <t>子宮平滑筋腫瘍</t>
  </si>
  <si>
    <t>全胞状奇胎</t>
  </si>
  <si>
    <t>浸潤性胞状奇胎</t>
  </si>
  <si>
    <t>部分胞状奇胎</t>
  </si>
  <si>
    <t>高悪性度子宮内膜間質肉腫</t>
  </si>
  <si>
    <t>低悪性度子宮内膜間質肉腫</t>
  </si>
  <si>
    <t>子宮内膜間質肉腫</t>
    <phoneticPr fontId="10"/>
  </si>
  <si>
    <t>子宮類上皮平滑筋肉腫</t>
  </si>
  <si>
    <t>子宮平滑筋腫</t>
  </si>
  <si>
    <t>子宮平滑筋肉腫</t>
  </si>
  <si>
    <t>子宮粘液様平滑筋肉腫</t>
  </si>
  <si>
    <t>悪性度不明な平滑筋腫瘍</t>
  </si>
  <si>
    <t>子宮頸部明細胞癌</t>
  </si>
  <si>
    <t>子宮頸部子宮内膜癌</t>
  </si>
  <si>
    <t>子宮頸部漿液性癌</t>
  </si>
  <si>
    <t>子宮内頸部腺癌</t>
  </si>
  <si>
    <t>子宮頸部中腎癌</t>
  </si>
  <si>
    <t>子宮頸部粘液癌</t>
  </si>
  <si>
    <t>子宮頸部絨毛腺管癌</t>
  </si>
  <si>
    <t>子宮頸部胃型粘液癌</t>
  </si>
  <si>
    <t>子宮頸部腸型粘液癌</t>
  </si>
  <si>
    <t>子宮頸部印環細胞粘液癌</t>
  </si>
  <si>
    <t>外陰部未分化胚細胞腫</t>
  </si>
  <si>
    <t>外陰部未熟奇形腫</t>
  </si>
  <si>
    <t>外陰部成熟奇形腫</t>
  </si>
  <si>
    <t>外陰部混合性胚細胞腫瘍</t>
  </si>
  <si>
    <t>外陰部多胚腫</t>
  </si>
  <si>
    <t>外陰部卵黄嚢腫瘍</t>
  </si>
  <si>
    <t>体細胞系の悪性成分を伴う胚細胞性腫瘍</t>
  </si>
  <si>
    <t>混合性胚細胞腫瘍</t>
  </si>
  <si>
    <t>精巣奇形腫</t>
  </si>
  <si>
    <t>卵黄嚢腫瘍</t>
  </si>
  <si>
    <t>非セミノーマ胚細胞腫瘍</t>
    <phoneticPr fontId="10"/>
  </si>
  <si>
    <t>陰茎基底細胞様扁平上皮癌</t>
  </si>
  <si>
    <t>先端黒色腫</t>
  </si>
  <si>
    <t>先天性母斑</t>
  </si>
  <si>
    <t>皮膚黒色腫</t>
  </si>
  <si>
    <t>線維形成性黒色腫</t>
  </si>
  <si>
    <t>悪性黒子黒色腫</t>
  </si>
  <si>
    <t>原発不明の黒色腫</t>
  </si>
  <si>
    <t>Spitz 母斑様黒色腫</t>
  </si>
  <si>
    <t>組織球性樹状細胞肉腫</t>
  </si>
  <si>
    <t>近位型類上皮肉腫</t>
  </si>
  <si>
    <t>硬化性類上皮線維肉腫</t>
  </si>
  <si>
    <t>脱分化型脂肪肉腫</t>
  </si>
  <si>
    <t>粘液型/円形細胞型脂肪肉腫</t>
  </si>
  <si>
    <t>多形型脂肪肉腫</t>
  </si>
  <si>
    <t>高分化型脂肪肉腫</t>
  </si>
  <si>
    <t>骨化性線維粘液性腫瘍</t>
  </si>
  <si>
    <t>胞巣型横紋筋肉腫</t>
  </si>
  <si>
    <t>胎児型横紋筋肉腫</t>
  </si>
  <si>
    <t>多形型横紋筋肉腫</t>
  </si>
  <si>
    <t>紡錘形細胞型横紋筋肉腫</t>
  </si>
  <si>
    <t>紡錘形細胞型/硬化型横紋筋肉腫</t>
  </si>
  <si>
    <t>脱分化型軟骨肉腫</t>
  </si>
  <si>
    <t>骨外性粘液性軟骨肉腫</t>
  </si>
  <si>
    <t>間葉型軟骨肉腫</t>
  </si>
  <si>
    <t>粘液性軟骨肉腫</t>
  </si>
  <si>
    <t>通常型脊索腫</t>
  </si>
  <si>
    <t>脱分化型脊索腫</t>
  </si>
  <si>
    <t>軟骨芽細胞型骨肉腫</t>
  </si>
  <si>
    <t>線維芽細胞型骨肉腫</t>
  </si>
  <si>
    <t>高悪性度表在性骨肉腫</t>
  </si>
  <si>
    <t>低悪性度中心性骨肉腫</t>
  </si>
  <si>
    <t>骨芽細胞型骨肉腫</t>
  </si>
  <si>
    <t>傍骨性骨肉腫</t>
  </si>
  <si>
    <t>骨膜性骨肉腫</t>
  </si>
  <si>
    <t>二次性骨肉腫</t>
  </si>
  <si>
    <t>小細胞型骨肉腫</t>
  </si>
  <si>
    <t>血管拡張型骨肉腫</t>
  </si>
  <si>
    <t>ホジキンリンパ腫</t>
  </si>
  <si>
    <t>非ホジキンリンパ腫</t>
  </si>
  <si>
    <t>移植後リンパ増殖性疾患</t>
  </si>
  <si>
    <t>Bリンパ芽球性白血病/リンパ腫、非特定型</t>
  </si>
  <si>
    <t>古典的ホジキンリンパ腫</t>
  </si>
  <si>
    <t>結節性リンパ球優位型ホジキンリンパ腫</t>
  </si>
  <si>
    <t>Monomorphic PTLD (B- and T-/NK-cell types) (MPTLD)</t>
  </si>
  <si>
    <t>古典的ホジキンリンパ腫 PTLD</t>
  </si>
  <si>
    <t>高度濾胞過形成型 PTLD</t>
  </si>
  <si>
    <t>伝染性単核球症 PTLD</t>
  </si>
  <si>
    <t>形質細胞性過形成型 PTLD</t>
  </si>
  <si>
    <t>多形性 PTLD</t>
  </si>
  <si>
    <t>初期前駆T細胞リンパ芽球性白血病</t>
  </si>
  <si>
    <t>ナチュラルキラー細胞リンパ芽球性白血病/リンパ腫</t>
  </si>
  <si>
    <t>第五階層</t>
    <rPh sb="0" eb="1">
      <t>ダイ</t>
    </rPh>
    <rPh sb="1" eb="2">
      <t>ゴ</t>
    </rPh>
    <rPh sb="2" eb="4">
      <t>カイソウ</t>
    </rPh>
    <phoneticPr fontId="10"/>
  </si>
  <si>
    <t>高二倍性Bリンパ芽球性白血病/リンパ腫</t>
  </si>
  <si>
    <t>低二倍性Bリンパ芽球性白血病/リンパ腫</t>
  </si>
  <si>
    <t>iAMP21を伴うBリンパ芽球性白血病/リンパ腫</t>
  </si>
  <si>
    <t>t(5;14)(q31.1;q32.3) IL3-IGHを伴うBリンパ芽球性白血病/リンパ腫</t>
  </si>
  <si>
    <t>t(9;22)(q34.1;q11.2); BCR-ABL1を伴うBリンパ芽球性白血病/リンパ腫</t>
  </si>
  <si>
    <t>t(v;11q23.3); KMT2A再構成を伴うBリンパ芽球性白血病/リンパ腫</t>
  </si>
  <si>
    <t>Bリンパ芽球性白血病/BCR-ABL1に類似したリンパ腫</t>
  </si>
  <si>
    <t>リンパ球減少型古典的ホジキンリンパ腫</t>
  </si>
  <si>
    <t>リンパ球豊富型古典的ホジキンリンパ腫</t>
  </si>
  <si>
    <t>混合細胞型古典的ホジキンリンパ腫</t>
  </si>
  <si>
    <t>結節硬化型古典的ホジキンリンパ腫</t>
  </si>
  <si>
    <t>ALK陽性大細胞型B細胞リンパ腫</t>
  </si>
  <si>
    <t>α重鎖病</t>
  </si>
  <si>
    <t>B細胞リンパ腫、分類不能型、びまん性大細胞型B細胞リンパ腫と古典的ホジキンリンパ腫との中間型</t>
  </si>
  <si>
    <t>B細胞前リンパ球性白血病</t>
  </si>
  <si>
    <t>バーキットリンパ腫</t>
  </si>
  <si>
    <t>11q異常を伴うバーキット様リンパ腫</t>
  </si>
  <si>
    <t>慢性リンパ性白血病/小リンパ球性リンパ腫</t>
  </si>
  <si>
    <t>慢性炎症に伴うびまん性大細胞型B細胞リンパ腫</t>
  </si>
  <si>
    <t>EBV陽性びまん性大細胞型B細胞リンパ腫、非特異型</t>
  </si>
  <si>
    <t>EBV 陽性粘膜皮膚潰瘍</t>
  </si>
  <si>
    <t>髄外性形質細胞腫</t>
  </si>
  <si>
    <t>濾胞性リンパ腫</t>
  </si>
  <si>
    <t>γ重鎖病</t>
  </si>
  <si>
    <t>HHV8陽性びまん性大細胞型B細胞リンパ腫、非特異型</t>
  </si>
  <si>
    <t>有毛細胞白血病</t>
  </si>
  <si>
    <t>高悪性度B細胞リンパ腫、非特異型</t>
  </si>
  <si>
    <t>MYCおよびBCL2とBCL6の両方か一方の再構成伴う高悪性度B細胞リンパ腫</t>
  </si>
  <si>
    <t>血管内大細胞型B細胞リンパ腫</t>
  </si>
  <si>
    <t>IRF4再構成を伴う大細胞型B細胞リンパ腫</t>
  </si>
  <si>
    <t>リンパ腫様肉芽腫症</t>
  </si>
  <si>
    <t>マントル細胞リンパ腫</t>
  </si>
  <si>
    <t>辺縁帯リンパ腫</t>
  </si>
  <si>
    <t>単クローン性Bリンパ球増加症</t>
  </si>
  <si>
    <t>単クローン性免疫グロブリン沈着症</t>
  </si>
  <si>
    <t>μ重鎖病</t>
  </si>
  <si>
    <t>小児型濾胞性リンパ腫</t>
  </si>
  <si>
    <t>形質細胞骨髄腫</t>
  </si>
  <si>
    <t>形質芽細胞性リンパ腫</t>
  </si>
  <si>
    <t>皮膚原発びまん性大細胞型B細胞リンパ腫、下肢型</t>
  </si>
  <si>
    <t>原発性皮膚濾胞中心リンパ腫</t>
  </si>
  <si>
    <t>原発性中枢神経系びまん性大細胞型B細胞リンパ腫</t>
  </si>
  <si>
    <t>原発性滲出液リンパ腫</t>
  </si>
  <si>
    <t>原発性縦隔（胸腺）大細胞型B細胞リンパ腫</t>
  </si>
  <si>
    <t>骨の孤立性形質細胞腫</t>
  </si>
  <si>
    <t>T細胞/組織球豊富型大細胞型B細胞リンパ腫</t>
  </si>
  <si>
    <t>成熟B細胞腫瘍</t>
    <phoneticPr fontId="10"/>
  </si>
  <si>
    <t>成人T細胞白血病/リンパ腫</t>
  </si>
  <si>
    <t>急速進行性NK細胞白血病</t>
  </si>
  <si>
    <t>未分化大細胞型リンパ腫</t>
  </si>
  <si>
    <t>血管免疫芽球性T細胞リンパ腫</t>
  </si>
  <si>
    <t>慢性NK細胞リンパ増殖異常症</t>
  </si>
  <si>
    <t>腸管症関連T細胞リンパ腫</t>
  </si>
  <si>
    <t>節外性NK/T細胞リンパ腫、鼻型</t>
  </si>
  <si>
    <t>濾胞性T細胞リンパ腫</t>
  </si>
  <si>
    <t>肝脾T細胞リンパ腫</t>
  </si>
  <si>
    <t>種痘様水疱症類似リンパ増殖異常症</t>
  </si>
  <si>
    <t>消化管緩慢性T細胞リンパ増殖異常症</t>
  </si>
  <si>
    <t>単形性上皮向性腸管T細胞リンパ腫</t>
  </si>
  <si>
    <t>菌状息肉症</t>
  </si>
  <si>
    <t>濾胞ヘルパーT細胞形質を伴う節性末梢性T細胞リンパ腫</t>
  </si>
  <si>
    <t>末梢性T細胞リンパ腫、非特異型</t>
  </si>
  <si>
    <t>原発性皮膚先端型CD8陽性T細胞リンパ腫</t>
  </si>
  <si>
    <t>原発性皮膚CD4陽性小/中T細胞リンパ増殖異常症</t>
  </si>
  <si>
    <t>原発性皮膚CD8陽性アグレッシブ表皮向性細胞障害性T細胞リンパ腫</t>
  </si>
  <si>
    <t>原発性皮膚γδT細胞リンパ腫</t>
  </si>
  <si>
    <t>_セザリー症候群</t>
  </si>
  <si>
    <t>皮下脂肪織炎様T細胞リンパ腫</t>
  </si>
  <si>
    <t>小児全身性EBV陽性T細胞リンパ腫</t>
  </si>
  <si>
    <t>T細胞大顆粒リンパ球性白血病</t>
  </si>
  <si>
    <t>T細胞前リンパ球性白血病</t>
  </si>
  <si>
    <t>成熟T細胞およびNK細胞腫瘍</t>
    <phoneticPr fontId="10"/>
  </si>
  <si>
    <t>活性化B細胞</t>
  </si>
  <si>
    <t>胚中心B細胞</t>
  </si>
  <si>
    <t>十二指腸濾胞性リンパ腫</t>
  </si>
  <si>
    <t>原位置濾胞性腫瘍</t>
  </si>
  <si>
    <t>ワルデンシュトレームマクログロブリン血症</t>
  </si>
  <si>
    <t>リンパ形質細胞性リンパ腫</t>
    <phoneticPr fontId="10"/>
  </si>
  <si>
    <t>原位置マントル細胞腫瘍</t>
  </si>
  <si>
    <t>粘膜関連リンパ組織型節外性辺縁帯リンパ腫（MALT リンパ腫）</t>
  </si>
  <si>
    <t>脾辺縁帯リンパ腫</t>
  </si>
  <si>
    <t>節性辺縁帯リンパ腫</t>
    <phoneticPr fontId="10"/>
  </si>
  <si>
    <t>免疫グロブリンA</t>
  </si>
  <si>
    <t>免疫グロブリンG</t>
  </si>
  <si>
    <t>免疫グロブリンM</t>
  </si>
  <si>
    <t>意義不明の単クローン性ガンマグロブリン血症</t>
    <phoneticPr fontId="10"/>
  </si>
  <si>
    <t>アミロイドーシス</t>
  </si>
  <si>
    <t>単クローン性免疫グロブリン沈着症、その他</t>
    <phoneticPr fontId="10"/>
  </si>
  <si>
    <t>有毛細胞白血病亜型</t>
  </si>
  <si>
    <t>びまん性赤脾髄小型B細胞リンパ腫</t>
  </si>
  <si>
    <t>未分化大細胞リンパ腫 ALK陰性型</t>
  </si>
  <si>
    <t>未分化大細胞リンパ腫 ALK陽性型</t>
  </si>
  <si>
    <t>乳房インプラント関連未分化大細胞リンパ腫</t>
  </si>
  <si>
    <t>リンパ腫様丘疹症</t>
  </si>
  <si>
    <t>原発性皮膚未分化大細胞リンパ腫</t>
  </si>
  <si>
    <t>原発性皮膚CD30陽性T細胞リンパ増殖異常症</t>
    <phoneticPr fontId="10"/>
  </si>
  <si>
    <t>分化系統不明瞭な急性白血病</t>
  </si>
  <si>
    <t>急性骨髄性白血病</t>
  </si>
  <si>
    <t>芽球形質細胞様樹状細胞腫瘍</t>
  </si>
  <si>
    <t>肥満細胞腫</t>
  </si>
  <si>
    <t>生殖細胞系素因を伴う骨髄性腫瘍</t>
  </si>
  <si>
    <t>骨髄増殖性腫瘍</t>
  </si>
  <si>
    <t>急性未分化型白血病</t>
  </si>
  <si>
    <t>t(9;22)(q34.1;q11.2);BCR-ABL1を伴う混合表現型急性白血病</t>
  </si>
  <si>
    <t>t(v;11q23.3);KMT2A再構成を伴う混合表現型急性白血病</t>
  </si>
  <si>
    <t>混合表現型急性白血病、B/骨髄性、非特異型</t>
  </si>
  <si>
    <t>混合表現型急性白血病、T/骨髄性、非特異型</t>
  </si>
  <si>
    <t>骨髄異形成に関連した変化を伴う急性骨髄性白血病</t>
  </si>
  <si>
    <t>遺伝子変異を伴う急性骨髄性白血病</t>
  </si>
  <si>
    <t>ダウン症候群関連骨髄増殖症</t>
  </si>
  <si>
    <t>骨髄性肉腫</t>
  </si>
  <si>
    <t>治療関連骨髄性腫瘍</t>
  </si>
  <si>
    <t>播種性若年性黄色肉芽腫.</t>
  </si>
  <si>
    <t>エルドハイム・チェスター病</t>
  </si>
  <si>
    <t>線維芽網状細胞腫瘍</t>
  </si>
  <si>
    <t>濾胞樹状細胞肉腫</t>
  </si>
  <si>
    <t>組織球肉腫</t>
  </si>
  <si>
    <t>不確定型樹状細胞腫瘍</t>
  </si>
  <si>
    <t>指状嵌入細胞肉腫</t>
  </si>
  <si>
    <t>ランゲルハンス細胞組織球症</t>
  </si>
  <si>
    <t>ランゲルハンス細胞肉腫</t>
  </si>
  <si>
    <t>ロサイ・ドルフマン病</t>
  </si>
  <si>
    <t>皮膚肥満細胞腫</t>
  </si>
  <si>
    <t>肥満細胞肉腫</t>
  </si>
  <si>
    <t>過剰芽球を伴う骨髄異形成症候群</t>
  </si>
  <si>
    <t>染色体異常del(5q)を伴う骨髄異形成症候群</t>
  </si>
  <si>
    <t>多血球系異形成を伴う骨髄異形成症候群</t>
  </si>
  <si>
    <t>環状鉄芽球を伴う骨髄異形成症候群</t>
  </si>
  <si>
    <t>単一血球系統の異形成を伴う骨髄異形成症候群</t>
  </si>
  <si>
    <t>骨髄異形成症候群、分類不能</t>
  </si>
  <si>
    <t>小児不応性血球減少症</t>
  </si>
  <si>
    <t>非定型慢性骨髄性白血病、BCR-ABL陰性</t>
  </si>
  <si>
    <t>慢性骨髄単球性白血病</t>
  </si>
  <si>
    <t>若年性骨髄単球性白血病</t>
  </si>
  <si>
    <t>環状鉄芽球と血小板増加 を伴う骨髄異形成症候群/骨髄増殖性腫瘍</t>
  </si>
  <si>
    <t>骨髄異形成症候群/骨髄増殖性腫瘍、分類不能</t>
  </si>
  <si>
    <t>FGFR1再構成を伴う骨髄性/リンパ性腫瘍</t>
  </si>
  <si>
    <t>PCM1-JAK2を伴う骨髄性/リンパ性腫瘍</t>
  </si>
  <si>
    <t>PDGFRA再構成を伴う骨髄性/リンパ性腫瘍</t>
  </si>
  <si>
    <t>PDGFRB再構成を伴う骨髄性/リンパ性腫瘍</t>
  </si>
  <si>
    <t>慢性好酸球性白血病、非特異型</t>
  </si>
  <si>
    <t>慢性骨髄性白血病</t>
  </si>
  <si>
    <t>慢性好中球性白血病</t>
  </si>
  <si>
    <t>本態性血小板血症</t>
  </si>
  <si>
    <t>骨髄増殖性腫瘍、分類不能</t>
  </si>
  <si>
    <t>真性多血症</t>
  </si>
  <si>
    <t>原発性骨髄線維症</t>
  </si>
  <si>
    <t>第六階層</t>
    <rPh sb="0" eb="1">
      <t>ダイ</t>
    </rPh>
    <rPh sb="1" eb="2">
      <t>ロク</t>
    </rPh>
    <rPh sb="2" eb="4">
      <t>カイソウ</t>
    </rPh>
    <phoneticPr fontId="10"/>
  </si>
  <si>
    <t>inv(3)(q21.3q26.2) or t(3;3)(q21.3;q26.2); GATA2、MECOMを伴う急性骨髄性白血病</t>
  </si>
  <si>
    <t>骨髄の第５階層</t>
    <rPh sb="0" eb="2">
      <t>コツズイ</t>
    </rPh>
    <rPh sb="3" eb="4">
      <t>ダイ</t>
    </rPh>
    <rPh sb="5" eb="7">
      <t>カイソウ</t>
    </rPh>
    <phoneticPr fontId="10"/>
  </si>
  <si>
    <t>t(1;22)(p13.3;q13.3); RBM15-MKL1を伴う急性骨髄性白血病（巨核芽球）</t>
  </si>
  <si>
    <t>BCR-ABL1を伴う急性骨髄性白血病</t>
  </si>
  <si>
    <t>CEBPA両アレル変異を伴う急性骨髄性白血病</t>
  </si>
  <si>
    <t>NPM1変異を伴う急性骨髄性白血病</t>
  </si>
  <si>
    <t>RUNX1変異を伴う急性骨髄性白血病</t>
  </si>
  <si>
    <t>RARA転座バリアントを伴う急性骨髄性白血病</t>
  </si>
  <si>
    <t>inv(16)(p13.1q22) or t(16;16)(p13.1;q22); CBFB-MYH11を伴う急性骨髄性白血病</t>
  </si>
  <si>
    <t>t(6;9)(p23;q34.1); DEK-NUP214を伴う急性骨髄性白血病</t>
  </si>
  <si>
    <t>t(8;21)(q22;q22.1); RUNX1-RUNX1T1を伴う急性骨髄性白血病</t>
  </si>
  <si>
    <t>t(9;11)(p21.3;q23.3); MLLT3-KMT2Aを伴う急性骨髄性白血病</t>
  </si>
  <si>
    <t>PML-RARAを伴う急性前骨髄球性白血病</t>
  </si>
  <si>
    <t>分化型急性骨髄性白血病</t>
  </si>
  <si>
    <t>最未分化型急性骨髄性白血病</t>
  </si>
  <si>
    <t>未分化型急性骨髄性白血病</t>
  </si>
  <si>
    <t>急性好塩基球性白血病</t>
  </si>
  <si>
    <t>急性巨核芽球性白血病</t>
  </si>
  <si>
    <t>急性単芽球性/単球性白血病</t>
  </si>
  <si>
    <t>急性骨髄単球性白血病</t>
  </si>
  <si>
    <t>骨髄線維症を伴う急性汎骨髄症</t>
  </si>
  <si>
    <t>純粋赤白血病</t>
  </si>
  <si>
    <t>一過性骨髄造血異常症</t>
  </si>
  <si>
    <t>ダウン症候群関連骨髄性白血病</t>
    <phoneticPr fontId="10"/>
  </si>
  <si>
    <t>治療関連急性骨髄性白血病</t>
  </si>
  <si>
    <t>治療関連骨髄異形成症候群</t>
  </si>
  <si>
    <t>生検</t>
    <rPh sb="0" eb="1">
      <t>ウ</t>
    </rPh>
    <rPh sb="1" eb="2">
      <t>ケン</t>
    </rPh>
    <phoneticPr fontId="2"/>
  </si>
  <si>
    <t>手術</t>
    <rPh sb="0" eb="2">
      <t>シュジュツ</t>
    </rPh>
    <phoneticPr fontId="2"/>
  </si>
  <si>
    <t>消化管神経内分泌腫瘍_食道･胃</t>
    <phoneticPr fontId="10"/>
  </si>
  <si>
    <t>胃未分化腺癌</t>
    <phoneticPr fontId="10"/>
  </si>
  <si>
    <t>ファーター膨大部･ファーター乳頭部</t>
    <rPh sb="5" eb="7">
      <t>ボウダイ</t>
    </rPh>
    <rPh sb="7" eb="8">
      <t>ブ</t>
    </rPh>
    <rPh sb="14" eb="16">
      <t>ニュウトウ</t>
    </rPh>
    <rPh sb="16" eb="17">
      <t>ブ</t>
    </rPh>
    <phoneticPr fontId="2"/>
  </si>
  <si>
    <t>ブレンナー腫瘍</t>
    <phoneticPr fontId="10"/>
  </si>
  <si>
    <t>子宮肉腫･間葉系</t>
    <phoneticPr fontId="10"/>
  </si>
  <si>
    <t>T細胞リンパ芽球性白血病･リンパ腫</t>
    <phoneticPr fontId="10"/>
  </si>
  <si>
    <t>Bリンパ芽球性白血病･リンパ腫</t>
    <phoneticPr fontId="10"/>
  </si>
  <si>
    <t>t(12;21)(p13.2;q22.1); ETV6-RUNX1を伴うBリンパ芽球性白血病/リンパ腫</t>
    <phoneticPr fontId="10"/>
  </si>
  <si>
    <t>t(1;19)(q23;p13.3); TCF3-PBX1を伴うBリンパ芽球性白血病/リンパ腫</t>
    <phoneticPr fontId="10"/>
  </si>
  <si>
    <t>髄膜腫</t>
    <rPh sb="2" eb="3">
      <t>シュ</t>
    </rPh>
    <phoneticPr fontId="10"/>
  </si>
  <si>
    <t>神経鞘腫_NST</t>
    <phoneticPr fontId="10"/>
  </si>
  <si>
    <t>神経鞘腫_SCHW</t>
    <phoneticPr fontId="10"/>
  </si>
  <si>
    <t>神経芽腫</t>
    <phoneticPr fontId="10"/>
  </si>
  <si>
    <t>頭頸部癌･その他</t>
    <phoneticPr fontId="10"/>
  </si>
  <si>
    <t>浸潤性乳癌、特定不能_BRCANOS</t>
    <phoneticPr fontId="10"/>
  </si>
  <si>
    <t>浸潤性乳癌、特定不能_BRCNOS</t>
    <phoneticPr fontId="10"/>
  </si>
  <si>
    <t>陰茎疣状扁平上皮癌_VPSCC</t>
    <phoneticPr fontId="10"/>
  </si>
  <si>
    <t>陰茎疣状扁平上皮癌_WPSCC</t>
    <phoneticPr fontId="10"/>
  </si>
  <si>
    <t>悪性グロムス腫瘍_GS</t>
    <phoneticPr fontId="10"/>
  </si>
  <si>
    <t>悪性グロムス腫瘍_MGST</t>
    <phoneticPr fontId="10"/>
  </si>
  <si>
    <t>原発不明癌、特定不能</t>
  </si>
  <si>
    <t>原発不明神経内分泌癌、特定不能</t>
  </si>
  <si>
    <t>原発不明神経内分泌腫瘍、特定不能</t>
  </si>
  <si>
    <t>原発不明低分化癌、特定不能</t>
  </si>
  <si>
    <t>原発不明小細胞癌、特定不能</t>
  </si>
  <si>
    <t>原発不明扁平上皮癌、特定不能</t>
  </si>
  <si>
    <t>未分化悪性新生物</t>
  </si>
  <si>
    <t>原発不明腺房細胞癌、特定不能</t>
    <phoneticPr fontId="10"/>
  </si>
  <si>
    <t>急性骨髄性白血病_非特異型</t>
    <phoneticPr fontId="10"/>
  </si>
  <si>
    <t>全身性肥満細胞症</t>
    <rPh sb="0" eb="3">
      <t>ゼンシンセイ</t>
    </rPh>
    <rPh sb="3" eb="5">
      <t>ヒマン</t>
    </rPh>
    <rPh sb="5" eb="8">
      <t>サイボウショウ</t>
    </rPh>
    <phoneticPr fontId="10"/>
  </si>
  <si>
    <t>唾液腺　多形性低悪性度腺癌（PLGA）</t>
    <phoneticPr fontId="2"/>
  </si>
  <si>
    <t>肝臓　混合型肝癌</t>
    <rPh sb="1" eb="2">
      <t>ゾウ</t>
    </rPh>
    <rPh sb="6" eb="8">
      <t>カンガン</t>
    </rPh>
    <phoneticPr fontId="2"/>
  </si>
  <si>
    <t>肝臓　腺腫</t>
    <rPh sb="0" eb="2">
      <t>カンゾウ</t>
    </rPh>
    <rPh sb="4" eb="5">
      <t>シュ</t>
    </rPh>
    <phoneticPr fontId="2"/>
  </si>
  <si>
    <t>肝内胆管癌</t>
    <rPh sb="0" eb="5">
      <t>カンナイタンカンガン</t>
    </rPh>
    <phoneticPr fontId="2"/>
  </si>
  <si>
    <t>胆管　肝外胆管癌</t>
    <rPh sb="1" eb="2">
      <t>カン</t>
    </rPh>
    <rPh sb="3" eb="8">
      <t>カンガイタンカンガン</t>
    </rPh>
    <phoneticPr fontId="2"/>
  </si>
  <si>
    <t>胆管癌(その他)</t>
    <rPh sb="0" eb="3">
      <t>タンカンガン</t>
    </rPh>
    <rPh sb="6" eb="7">
      <t>タ</t>
    </rPh>
    <phoneticPr fontId="2"/>
  </si>
  <si>
    <t>胆嚢　腺癌</t>
    <rPh sb="0" eb="2">
      <t>タンノウ</t>
    </rPh>
    <rPh sb="3" eb="5">
      <t>センガン</t>
    </rPh>
    <phoneticPr fontId="2"/>
  </si>
  <si>
    <t>胆嚢　腺扁平上皮癌</t>
    <rPh sb="0" eb="2">
      <t>タンノウ</t>
    </rPh>
    <rPh sb="3" eb="9">
      <t>センヘンペイジョウヒガン</t>
    </rPh>
    <phoneticPr fontId="2"/>
  </si>
  <si>
    <t>膵臓　腺房細胞癌</t>
    <rPh sb="0" eb="2">
      <t>スイゾウ</t>
    </rPh>
    <rPh sb="3" eb="4">
      <t>セン</t>
    </rPh>
    <rPh sb="4" eb="5">
      <t>ボウ</t>
    </rPh>
    <rPh sb="5" eb="7">
      <t>サイボウ</t>
    </rPh>
    <rPh sb="7" eb="8">
      <t>ガン</t>
    </rPh>
    <phoneticPr fontId="2"/>
  </si>
  <si>
    <t>肺　腺癌</t>
    <phoneticPr fontId="2"/>
  </si>
  <si>
    <t>軟部組織　グロムス腫瘍</t>
    <rPh sb="0" eb="4">
      <t>ナンブソシキ</t>
    </rPh>
    <rPh sb="9" eb="11">
      <t>シュヨウ</t>
    </rPh>
    <phoneticPr fontId="2"/>
  </si>
  <si>
    <t>前立腺　腺房腺癌</t>
    <phoneticPr fontId="2"/>
  </si>
  <si>
    <t>精巣　胚細胞腫（混合型）</t>
    <phoneticPr fontId="2"/>
  </si>
  <si>
    <t>精巣　胚細胞腫（精上皮腫以外）</t>
    <phoneticPr fontId="2"/>
  </si>
  <si>
    <t>膀胱　尿路上皮（移行上皮）癌</t>
    <phoneticPr fontId="2"/>
  </si>
  <si>
    <t>中枢神経系　腫瘍（その他）</t>
    <rPh sb="4" eb="5">
      <t>ケイ</t>
    </rPh>
    <phoneticPr fontId="2"/>
  </si>
  <si>
    <t>原発不明　未分化神経内分泌癌</t>
    <phoneticPr fontId="2"/>
  </si>
  <si>
    <t>原発不明　未分化小細胞癌</t>
    <phoneticPr fontId="2"/>
  </si>
  <si>
    <t>ファーター膨大部</t>
    <rPh sb="5" eb="8">
      <t>ボウダイブ</t>
    </rPh>
    <phoneticPr fontId="2"/>
  </si>
  <si>
    <t>膵頭十二指腸切除</t>
    <rPh sb="0" eb="2">
      <t>スイトウ</t>
    </rPh>
    <rPh sb="2" eb="6">
      <t>ジュウニシチョウ</t>
    </rPh>
    <rPh sb="6" eb="8">
      <t>セツジョ</t>
    </rPh>
    <phoneticPr fontId="2"/>
  </si>
  <si>
    <t>鼻咽頭及び副鼻腔</t>
    <rPh sb="0" eb="3">
      <t>ビイントウ</t>
    </rPh>
    <rPh sb="3" eb="4">
      <t>オヨ</t>
    </rPh>
    <rPh sb="5" eb="8">
      <t>フクビクウ</t>
    </rPh>
    <phoneticPr fontId="2"/>
  </si>
  <si>
    <t>咽頭</t>
    <rPh sb="0" eb="2">
      <t>イントウ</t>
    </rPh>
    <phoneticPr fontId="2"/>
  </si>
  <si>
    <t>喉頭</t>
    <rPh sb="0" eb="2">
      <t>コウトウ</t>
    </rPh>
    <phoneticPr fontId="2"/>
  </si>
  <si>
    <t>頭頸部(その他)</t>
    <rPh sb="0" eb="3">
      <t>トウケイブ</t>
    </rPh>
    <rPh sb="6" eb="7">
      <t>タ</t>
    </rPh>
    <phoneticPr fontId="2"/>
  </si>
  <si>
    <t>胸郭</t>
    <rPh sb="0" eb="2">
      <t>キョウカク</t>
    </rPh>
    <phoneticPr fontId="2"/>
  </si>
  <si>
    <t>肋骨</t>
    <rPh sb="0" eb="2">
      <t>ロッコツ</t>
    </rPh>
    <phoneticPr fontId="2"/>
  </si>
  <si>
    <t>空腸</t>
    <rPh sb="0" eb="2">
      <t>クウチョウ</t>
    </rPh>
    <phoneticPr fontId="2"/>
  </si>
  <si>
    <t>回腸</t>
    <rPh sb="0" eb="2">
      <t>カイチョウ</t>
    </rPh>
    <phoneticPr fontId="2"/>
  </si>
  <si>
    <t>直腸S状結腸移行部</t>
    <rPh sb="0" eb="2">
      <t>チョクチョウ</t>
    </rPh>
    <rPh sb="3" eb="4">
      <t>ジョウ</t>
    </rPh>
    <rPh sb="4" eb="6">
      <t>ケッチョウ</t>
    </rPh>
    <rPh sb="6" eb="9">
      <t>イコウブ</t>
    </rPh>
    <phoneticPr fontId="2"/>
  </si>
  <si>
    <t>後腹膜</t>
    <rPh sb="0" eb="3">
      <t>コウフクマク</t>
    </rPh>
    <phoneticPr fontId="2"/>
  </si>
  <si>
    <t>腸骨稜</t>
    <rPh sb="0" eb="3">
      <t>チョウコツリョウ</t>
    </rPh>
    <phoneticPr fontId="2"/>
  </si>
  <si>
    <t>陰嚢</t>
    <rPh sb="0" eb="2">
      <t>インノウ</t>
    </rPh>
    <phoneticPr fontId="2"/>
  </si>
  <si>
    <t>精嚢</t>
    <rPh sb="0" eb="2">
      <t>セイノウ</t>
    </rPh>
    <phoneticPr fontId="2"/>
  </si>
  <si>
    <t>精管</t>
    <rPh sb="0" eb="2">
      <t>セイカン</t>
    </rPh>
    <phoneticPr fontId="2"/>
  </si>
  <si>
    <t>胎盤</t>
    <rPh sb="0" eb="2">
      <t>タイバン</t>
    </rPh>
    <phoneticPr fontId="2"/>
  </si>
  <si>
    <t>付属器腫瘤</t>
    <rPh sb="0" eb="3">
      <t>フゾクキ</t>
    </rPh>
    <rPh sb="3" eb="5">
      <t>シュリュウ</t>
    </rPh>
    <phoneticPr fontId="2"/>
  </si>
  <si>
    <t>ガートナー管</t>
    <rPh sb="5" eb="6">
      <t>カン</t>
    </rPh>
    <phoneticPr fontId="2"/>
  </si>
  <si>
    <t>脊椎</t>
    <rPh sb="0" eb="2">
      <t>セキツイ</t>
    </rPh>
    <phoneticPr fontId="2"/>
  </si>
  <si>
    <t>松果体</t>
    <rPh sb="0" eb="3">
      <t>ショウカタイ</t>
    </rPh>
    <phoneticPr fontId="2"/>
  </si>
  <si>
    <t>下垂体</t>
    <rPh sb="0" eb="3">
      <t>カスイタイ</t>
    </rPh>
    <phoneticPr fontId="2"/>
  </si>
  <si>
    <t>硬膜</t>
    <rPh sb="0" eb="2">
      <t>コウマク</t>
    </rPh>
    <phoneticPr fontId="2"/>
  </si>
  <si>
    <t>視覚経路</t>
    <rPh sb="0" eb="4">
      <t>シカクケイロ</t>
    </rPh>
    <phoneticPr fontId="2"/>
  </si>
  <si>
    <t>骨髄穿刺液　左後腸骨稜</t>
    <rPh sb="0" eb="2">
      <t>コツズイ</t>
    </rPh>
    <rPh sb="2" eb="4">
      <t>センシ</t>
    </rPh>
    <rPh sb="4" eb="5">
      <t>エキ</t>
    </rPh>
    <rPh sb="6" eb="7">
      <t>ヒダリ</t>
    </rPh>
    <rPh sb="7" eb="9">
      <t>コウチョウ</t>
    </rPh>
    <rPh sb="9" eb="10">
      <t>ホネ</t>
    </rPh>
    <rPh sb="10" eb="11">
      <t>リョウ</t>
    </rPh>
    <phoneticPr fontId="2"/>
  </si>
  <si>
    <t>骨髄穿刺液　右後腸骨稜</t>
    <rPh sb="0" eb="2">
      <t>コツズイ</t>
    </rPh>
    <rPh sb="2" eb="4">
      <t>センシ</t>
    </rPh>
    <rPh sb="4" eb="5">
      <t>エキ</t>
    </rPh>
    <rPh sb="6" eb="7">
      <t>ミギ</t>
    </rPh>
    <rPh sb="7" eb="9">
      <t>コウチョウ</t>
    </rPh>
    <rPh sb="9" eb="10">
      <t>ホネ</t>
    </rPh>
    <rPh sb="10" eb="11">
      <t>リョウ</t>
    </rPh>
    <phoneticPr fontId="2"/>
  </si>
  <si>
    <t>末梢神経系(PNS)</t>
    <rPh sb="0" eb="5">
      <t>マッショウシンケイケイ</t>
    </rPh>
    <phoneticPr fontId="2"/>
  </si>
  <si>
    <t>子宮頚部</t>
    <rPh sb="0" eb="2">
      <t>シキュウ</t>
    </rPh>
    <rPh sb="2" eb="3">
      <t>ケイ</t>
    </rPh>
    <rPh sb="3" eb="4">
      <t>ブ</t>
    </rPh>
    <phoneticPr fontId="2"/>
  </si>
  <si>
    <t>副甲状腺癌_PTHC</t>
    <phoneticPr fontId="10"/>
  </si>
  <si>
    <t>特定の遺伝子異常を有するBリンパ芽球性白血病･リンパ腫</t>
    <phoneticPr fontId="10"/>
  </si>
  <si>
    <t>びまん性大細胞型B細胞リンパ腫_非特異型</t>
    <phoneticPr fontId="10"/>
  </si>
  <si>
    <t>脾B細胞リンパ腫･白血病_分類不能型</t>
    <phoneticPr fontId="10"/>
  </si>
  <si>
    <t>侵襲性全身性肥満細胞症</t>
  </si>
  <si>
    <t>無症候性全身性肥満細胞症</t>
  </si>
  <si>
    <t>肥満細胞白血病</t>
  </si>
  <si>
    <t>くすぶり型全身性肥満細胞症</t>
  </si>
  <si>
    <t>血液腫瘍関連の全身性肥満細胞症</t>
  </si>
  <si>
    <t>芽球増加を伴う骨髄異形成症候群-1</t>
  </si>
  <si>
    <t>芽球増加を伴う骨髄異形成症候群-2</t>
  </si>
  <si>
    <t>環状鉄芽球と多血球系異形成を伴う骨髄異形成症候群</t>
  </si>
  <si>
    <t>環状鉄芽球と単一血球系統の異形成を伴う骨髄異形成症候群</t>
  </si>
  <si>
    <t>慢性骨髄単球性白血病-0</t>
  </si>
  <si>
    <t>慢性骨髄単球性白血病-1</t>
  </si>
  <si>
    <t>慢性骨髄単球性白血病-2</t>
  </si>
  <si>
    <t>慢性骨髄性白血病、BCR-ABL1陽性</t>
  </si>
  <si>
    <t>本態性血小板血症骨髄線維症</t>
  </si>
  <si>
    <t>真性多血症骨髄線維症</t>
  </si>
  <si>
    <t>原発性骨髄線維症、前線維化期</t>
  </si>
  <si>
    <t>原発性骨髄線維症、線維化期</t>
  </si>
  <si>
    <t>骨髄異形成･骨髄増殖性腫瘍</t>
    <phoneticPr fontId="10"/>
  </si>
  <si>
    <t>好酸球増加とPDGFRA･PDGFRBまたはFGFR1遺伝子再構成もしくはPCM1ﾉJAK2を伴う骨髄性･リンパ性腫瘍</t>
    <phoneticPr fontId="10"/>
  </si>
  <si>
    <t>検体採取日（YYYY/MM/DD）</t>
    <phoneticPr fontId="2"/>
  </si>
  <si>
    <t>患者氏名（フリガナ）</t>
    <rPh sb="0" eb="2">
      <t>カンジャ</t>
    </rPh>
    <rPh sb="2" eb="4">
      <t>シメイ</t>
    </rPh>
    <phoneticPr fontId="2"/>
  </si>
  <si>
    <t>有害事象名一覧シートへ</t>
    <phoneticPr fontId="10"/>
  </si>
  <si>
    <t>6.薬物療法シートへ</t>
    <rPh sb="1" eb="5">
      <t>ヤクブツリョウホウ</t>
    </rPh>
    <phoneticPr fontId="10"/>
  </si>
  <si>
    <t>(記述式)</t>
    <rPh sb="1" eb="3">
      <t>キジュツ</t>
    </rPh>
    <rPh sb="3" eb="4">
      <t>シキ</t>
    </rPh>
    <phoneticPr fontId="10"/>
  </si>
  <si>
    <r>
      <t>薬剤①（</t>
    </r>
    <r>
      <rPr>
        <sz val="11"/>
        <color rgb="FFFF0000"/>
        <rFont val="游ゴシック"/>
        <family val="3"/>
        <charset val="128"/>
        <scheme val="minor"/>
      </rPr>
      <t>一般名で</t>
    </r>
    <r>
      <rPr>
        <sz val="11"/>
        <rFont val="游ゴシック"/>
        <family val="3"/>
        <charset val="128"/>
        <scheme val="minor"/>
      </rPr>
      <t>入力</t>
    </r>
    <r>
      <rPr>
        <sz val="11"/>
        <color theme="1"/>
        <rFont val="游ゴシック"/>
        <family val="2"/>
        <charset val="128"/>
        <scheme val="minor"/>
      </rPr>
      <t>してください）</t>
    </r>
    <rPh sb="0" eb="2">
      <t>ヤクザイ</t>
    </rPh>
    <rPh sb="4" eb="6">
      <t>イッパン</t>
    </rPh>
    <rPh sb="6" eb="7">
      <t>メイ</t>
    </rPh>
    <rPh sb="8" eb="10">
      <t>ニュウリョク</t>
    </rPh>
    <phoneticPr fontId="10"/>
  </si>
  <si>
    <r>
      <t>薬剤③（</t>
    </r>
    <r>
      <rPr>
        <sz val="11"/>
        <color rgb="FFFF0000"/>
        <rFont val="游ゴシック"/>
        <family val="3"/>
        <charset val="128"/>
        <scheme val="minor"/>
      </rPr>
      <t>一般名で</t>
    </r>
    <r>
      <rPr>
        <sz val="11"/>
        <rFont val="游ゴシック"/>
        <family val="3"/>
        <charset val="128"/>
        <scheme val="minor"/>
      </rPr>
      <t>入力</t>
    </r>
    <r>
      <rPr>
        <sz val="11"/>
        <rFont val="游ゴシック"/>
        <family val="2"/>
        <charset val="128"/>
        <scheme val="minor"/>
      </rPr>
      <t>してください）</t>
    </r>
    <rPh sb="0" eb="2">
      <t>ヤクザイ</t>
    </rPh>
    <rPh sb="8" eb="10">
      <t>ニュウリョク</t>
    </rPh>
    <phoneticPr fontId="10"/>
  </si>
  <si>
    <r>
      <t>薬剤④（</t>
    </r>
    <r>
      <rPr>
        <sz val="11"/>
        <color rgb="FFFF0000"/>
        <rFont val="游ゴシック"/>
        <family val="3"/>
        <charset val="128"/>
        <scheme val="minor"/>
      </rPr>
      <t>一般名で</t>
    </r>
    <r>
      <rPr>
        <sz val="11"/>
        <rFont val="游ゴシック"/>
        <family val="3"/>
        <charset val="128"/>
        <scheme val="minor"/>
      </rPr>
      <t>入力</t>
    </r>
    <r>
      <rPr>
        <sz val="11"/>
        <rFont val="游ゴシック"/>
        <family val="2"/>
        <charset val="128"/>
        <scheme val="minor"/>
      </rPr>
      <t>してください）</t>
    </r>
    <rPh sb="0" eb="2">
      <t>ヤクザイ</t>
    </rPh>
    <rPh sb="8" eb="10">
      <t>ニュウリョク</t>
    </rPh>
    <phoneticPr fontId="10"/>
  </si>
  <si>
    <r>
      <t>薬剤⑥（</t>
    </r>
    <r>
      <rPr>
        <sz val="11"/>
        <color rgb="FFFF0000"/>
        <rFont val="游ゴシック"/>
        <family val="3"/>
        <charset val="128"/>
        <scheme val="minor"/>
      </rPr>
      <t>一般名で</t>
    </r>
    <r>
      <rPr>
        <sz val="11"/>
        <rFont val="游ゴシック"/>
        <family val="3"/>
        <charset val="128"/>
        <scheme val="minor"/>
      </rPr>
      <t>入力</t>
    </r>
    <r>
      <rPr>
        <sz val="11"/>
        <rFont val="游ゴシック"/>
        <family val="2"/>
        <charset val="128"/>
        <scheme val="minor"/>
      </rPr>
      <t>してください）</t>
    </r>
    <rPh sb="0" eb="2">
      <t>ヤクザイ</t>
    </rPh>
    <rPh sb="8" eb="10">
      <t>ニュウリョク</t>
    </rPh>
    <phoneticPr fontId="10"/>
  </si>
  <si>
    <r>
      <t>薬剤②（</t>
    </r>
    <r>
      <rPr>
        <sz val="11"/>
        <color rgb="FFFF0000"/>
        <rFont val="游ゴシック"/>
        <family val="3"/>
        <charset val="128"/>
        <scheme val="minor"/>
      </rPr>
      <t>一般名で</t>
    </r>
    <r>
      <rPr>
        <sz val="11"/>
        <rFont val="游ゴシック"/>
        <family val="3"/>
        <charset val="128"/>
        <scheme val="minor"/>
      </rPr>
      <t>入力</t>
    </r>
    <r>
      <rPr>
        <sz val="11"/>
        <rFont val="游ゴシック"/>
        <family val="2"/>
        <charset val="128"/>
        <scheme val="minor"/>
      </rPr>
      <t>してください）</t>
    </r>
    <rPh sb="0" eb="2">
      <t>ヤクザイ</t>
    </rPh>
    <rPh sb="8" eb="10">
      <t>ニュウリョク</t>
    </rPh>
    <phoneticPr fontId="10"/>
  </si>
  <si>
    <r>
      <t>薬剤⑤（</t>
    </r>
    <r>
      <rPr>
        <sz val="11"/>
        <color rgb="FFFF0000"/>
        <rFont val="游ゴシック"/>
        <family val="3"/>
        <charset val="128"/>
        <scheme val="minor"/>
      </rPr>
      <t>一般名で</t>
    </r>
    <r>
      <rPr>
        <sz val="11"/>
        <rFont val="游ゴシック"/>
        <family val="3"/>
        <charset val="128"/>
        <scheme val="minor"/>
      </rPr>
      <t>入力</t>
    </r>
    <r>
      <rPr>
        <sz val="11"/>
        <rFont val="游ゴシック"/>
        <family val="2"/>
        <charset val="128"/>
        <scheme val="minor"/>
      </rPr>
      <t>してください）</t>
    </r>
    <rPh sb="0" eb="2">
      <t>ヤクザイ</t>
    </rPh>
    <rPh sb="8" eb="10">
      <t>ニュウリョク</t>
    </rPh>
    <phoneticPr fontId="10"/>
  </si>
  <si>
    <t>症例基本情報</t>
    <rPh sb="0" eb="2">
      <t>ショウレイ</t>
    </rPh>
    <rPh sb="2" eb="4">
      <t>キホン</t>
    </rPh>
    <rPh sb="4" eb="6">
      <t>ジョウホウ</t>
    </rPh>
    <phoneticPr fontId="2"/>
  </si>
  <si>
    <t>GenMineTOP</t>
    <phoneticPr fontId="2"/>
  </si>
  <si>
    <t>初回治療前のステージ分類</t>
  </si>
  <si>
    <t>Ⅰ期</t>
    <rPh sb="1" eb="2">
      <t>キ</t>
    </rPh>
    <phoneticPr fontId="2"/>
  </si>
  <si>
    <t>Ⅱ期</t>
    <rPh sb="1" eb="2">
      <t>キ</t>
    </rPh>
    <phoneticPr fontId="2"/>
  </si>
  <si>
    <t>Ⅲ期</t>
    <rPh sb="1" eb="2">
      <t>キ</t>
    </rPh>
    <phoneticPr fontId="2"/>
  </si>
  <si>
    <t>Ⅳ期</t>
    <rPh sb="1" eb="2">
      <t>キ</t>
    </rPh>
    <phoneticPr fontId="2"/>
  </si>
  <si>
    <t>該当せず</t>
    <rPh sb="0" eb="2">
      <t>ガイトウ</t>
    </rPh>
    <phoneticPr fontId="2"/>
  </si>
  <si>
    <t>不明</t>
    <rPh sb="0" eb="2">
      <t>フメイ</t>
    </rPh>
    <phoneticPr fontId="2"/>
  </si>
  <si>
    <t>同胞(男)</t>
    <rPh sb="0" eb="2">
      <t>ドウホウ</t>
    </rPh>
    <rPh sb="3" eb="4">
      <t>オトコ</t>
    </rPh>
    <phoneticPr fontId="2"/>
  </si>
  <si>
    <t>同胞(女)</t>
    <rPh sb="0" eb="2">
      <t>ドウホウ</t>
    </rPh>
    <rPh sb="3" eb="4">
      <t>オンナ</t>
    </rPh>
    <phoneticPr fontId="2"/>
  </si>
  <si>
    <t>大叔母</t>
    <rPh sb="0" eb="3">
      <t>オオオバ</t>
    </rPh>
    <phoneticPr fontId="2"/>
  </si>
  <si>
    <t>大叔父</t>
    <rPh sb="0" eb="3">
      <t>オオオジ</t>
    </rPh>
    <phoneticPr fontId="2"/>
  </si>
  <si>
    <t>おじおば(詳細不明)</t>
    <rPh sb="5" eb="9">
      <t>ショウサイフメイ</t>
    </rPh>
    <phoneticPr fontId="2"/>
  </si>
  <si>
    <t>いとこ(父方)</t>
    <rPh sb="4" eb="6">
      <t>チチカタ</t>
    </rPh>
    <phoneticPr fontId="2"/>
  </si>
  <si>
    <t>いとこ(母方)</t>
    <rPh sb="4" eb="6">
      <t>ハハカタ</t>
    </rPh>
    <phoneticPr fontId="2"/>
  </si>
  <si>
    <t>いとこ(詳細不明)</t>
    <rPh sb="4" eb="8">
      <t>ショウサイフメイ</t>
    </rPh>
    <phoneticPr fontId="2"/>
  </si>
  <si>
    <t>子宮(その他、詳細不明)</t>
    <rPh sb="0" eb="2">
      <t>シキュウ</t>
    </rPh>
    <rPh sb="5" eb="6">
      <t>タ</t>
    </rPh>
    <rPh sb="7" eb="11">
      <t>ショウサイフメイ</t>
    </rPh>
    <phoneticPr fontId="2"/>
  </si>
  <si>
    <t>造血器(その他)</t>
    <rPh sb="0" eb="3">
      <t>ゾウケツキ</t>
    </rPh>
    <rPh sb="6" eb="7">
      <t>タ</t>
    </rPh>
    <phoneticPr fontId="2"/>
  </si>
  <si>
    <t>造血器(詳細不明)</t>
    <rPh sb="0" eb="3">
      <t>ゾウケツキ</t>
    </rPh>
    <rPh sb="4" eb="8">
      <t>ショウサイフメイ</t>
    </rPh>
    <phoneticPr fontId="2"/>
  </si>
  <si>
    <t>既知の遺伝性疾患名</t>
    <rPh sb="0" eb="2">
      <t>キチ</t>
    </rPh>
    <rPh sb="3" eb="6">
      <t>イデンセイ</t>
    </rPh>
    <rPh sb="6" eb="8">
      <t>シッカン</t>
    </rPh>
    <rPh sb="8" eb="9">
      <t>メイ</t>
    </rPh>
    <phoneticPr fontId="2"/>
  </si>
  <si>
    <t>なし</t>
    <phoneticPr fontId="2"/>
  </si>
  <si>
    <t>あり</t>
    <phoneticPr fontId="2"/>
  </si>
  <si>
    <t>既知の遺伝性疾患</t>
    <rPh sb="0" eb="2">
      <t>キチ</t>
    </rPh>
    <rPh sb="3" eb="6">
      <t>イデンセイ</t>
    </rPh>
    <rPh sb="6" eb="8">
      <t>シッカン</t>
    </rPh>
    <phoneticPr fontId="2"/>
  </si>
  <si>
    <t>("あり"の場合)疾患名を具体的に</t>
    <rPh sb="6" eb="8">
      <t>バアイ</t>
    </rPh>
    <rPh sb="9" eb="12">
      <t>シッカンメイ</t>
    </rPh>
    <rPh sb="13" eb="16">
      <t>グタイテキ</t>
    </rPh>
    <phoneticPr fontId="2"/>
  </si>
  <si>
    <t>脳神経および脊髄神経腫瘍</t>
    <rPh sb="0" eb="3">
      <t>ノウシンケイ</t>
    </rPh>
    <rPh sb="6" eb="8">
      <t>セキズイ</t>
    </rPh>
    <rPh sb="8" eb="10">
      <t>シンケイ</t>
    </rPh>
    <rPh sb="10" eb="12">
      <t>シュヨウ</t>
    </rPh>
    <phoneticPr fontId="10"/>
  </si>
  <si>
    <t>メラニン細胞性腫瘍</t>
    <phoneticPr fontId="10"/>
  </si>
  <si>
    <t>中枢神経原発造血リンパ組織腫瘍</t>
    <rPh sb="6" eb="8">
      <t>ゾウケツ</t>
    </rPh>
    <rPh sb="11" eb="13">
      <t>ソシキ</t>
    </rPh>
    <phoneticPr fontId="10"/>
  </si>
  <si>
    <t>中枢神経原発胚細胞腫瘍</t>
    <rPh sb="6" eb="9">
      <t>ハイサイボウ</t>
    </rPh>
    <rPh sb="9" eb="11">
      <t>シュヨウ</t>
    </rPh>
    <phoneticPr fontId="10"/>
  </si>
  <si>
    <t>びまん性神経膠腫</t>
    <rPh sb="3" eb="4">
      <t>セイ</t>
    </rPh>
    <rPh sb="4" eb="6">
      <t>シンケイ</t>
    </rPh>
    <rPh sb="6" eb="8">
      <t>コウシュ</t>
    </rPh>
    <phoneticPr fontId="10"/>
  </si>
  <si>
    <t>孤立性星細胞系神経膠腫</t>
    <rPh sb="0" eb="3">
      <t>コリツセイ</t>
    </rPh>
    <rPh sb="3" eb="4">
      <t>セイ</t>
    </rPh>
    <rPh sb="4" eb="7">
      <t>サイボウケイ</t>
    </rPh>
    <rPh sb="7" eb="11">
      <t>シンケイコウシュ</t>
    </rPh>
    <phoneticPr fontId="10"/>
  </si>
  <si>
    <t>上衣系腫瘍</t>
    <rPh sb="0" eb="2">
      <t>ジョウイ</t>
    </rPh>
    <rPh sb="2" eb="3">
      <t>ケイ</t>
    </rPh>
    <rPh sb="3" eb="5">
      <t>シュヨウ</t>
    </rPh>
    <phoneticPr fontId="10"/>
  </si>
  <si>
    <t>その他中枢神経系胎児性腫瘍</t>
    <rPh sb="2" eb="3">
      <t>タ</t>
    </rPh>
    <rPh sb="3" eb="5">
      <t>チュウスウ</t>
    </rPh>
    <rPh sb="5" eb="8">
      <t>シンケイケイ</t>
    </rPh>
    <rPh sb="8" eb="11">
      <t>タイジセイ</t>
    </rPh>
    <rPh sb="11" eb="13">
      <t>シュヨウ</t>
    </rPh>
    <phoneticPr fontId="10"/>
  </si>
  <si>
    <t>シュワン細胞腫</t>
    <rPh sb="4" eb="7">
      <t>サイボウシュ</t>
    </rPh>
    <phoneticPr fontId="10"/>
  </si>
  <si>
    <t>神経線維腫</t>
    <rPh sb="0" eb="2">
      <t>シンケイ</t>
    </rPh>
    <rPh sb="2" eb="4">
      <t>センイ</t>
    </rPh>
    <rPh sb="4" eb="5">
      <t>シュ</t>
    </rPh>
    <phoneticPr fontId="10"/>
  </si>
  <si>
    <t>神経周膜腫</t>
    <rPh sb="0" eb="2">
      <t>シンケイ</t>
    </rPh>
    <rPh sb="2" eb="3">
      <t>シュウ</t>
    </rPh>
    <rPh sb="3" eb="4">
      <t>マク</t>
    </rPh>
    <rPh sb="4" eb="5">
      <t>シュ</t>
    </rPh>
    <phoneticPr fontId="10"/>
  </si>
  <si>
    <t>混成神経鞘腫瘍</t>
    <rPh sb="0" eb="2">
      <t>コンセイ</t>
    </rPh>
    <rPh sb="2" eb="4">
      <t>シンケイ</t>
    </rPh>
    <rPh sb="4" eb="5">
      <t>サヤ</t>
    </rPh>
    <rPh sb="5" eb="7">
      <t>シュヨウ</t>
    </rPh>
    <phoneticPr fontId="10"/>
  </si>
  <si>
    <t>悪性メラニン性神経鞘腫瘍</t>
    <rPh sb="0" eb="2">
      <t>アクセイ</t>
    </rPh>
    <rPh sb="6" eb="7">
      <t>セイ</t>
    </rPh>
    <rPh sb="7" eb="9">
      <t>シンケイ</t>
    </rPh>
    <rPh sb="9" eb="10">
      <t>サヤ</t>
    </rPh>
    <rPh sb="10" eb="12">
      <t>シュヨウ</t>
    </rPh>
    <phoneticPr fontId="10"/>
  </si>
  <si>
    <t>悪性末梢神経鞘腫瘍</t>
    <rPh sb="0" eb="2">
      <t>アクセイ</t>
    </rPh>
    <rPh sb="2" eb="6">
      <t>マッショウシンケイ</t>
    </rPh>
    <rPh sb="6" eb="7">
      <t>サヤ</t>
    </rPh>
    <rPh sb="7" eb="9">
      <t>シュヨウ</t>
    </rPh>
    <phoneticPr fontId="10"/>
  </si>
  <si>
    <t>馬尾神経内分泌腫瘍（傍神経節腫）</t>
    <rPh sb="0" eb="2">
      <t>バオ</t>
    </rPh>
    <rPh sb="2" eb="4">
      <t>シンケイ</t>
    </rPh>
    <rPh sb="4" eb="7">
      <t>ナイブンピツ</t>
    </rPh>
    <rPh sb="7" eb="9">
      <t>シュヨウ</t>
    </rPh>
    <rPh sb="10" eb="11">
      <t>ボウ</t>
    </rPh>
    <rPh sb="11" eb="13">
      <t>シンケイ</t>
    </rPh>
    <rPh sb="13" eb="14">
      <t>セツ</t>
    </rPh>
    <rPh sb="14" eb="15">
      <t>シュ</t>
    </rPh>
    <phoneticPr fontId="10"/>
  </si>
  <si>
    <t>０期</t>
    <rPh sb="1" eb="2">
      <t>キ</t>
    </rPh>
    <phoneticPr fontId="2"/>
  </si>
  <si>
    <t>KRAS G12C</t>
    <phoneticPr fontId="10"/>
  </si>
  <si>
    <t>KRAS G12C-検査方法</t>
    <rPh sb="10" eb="14">
      <t>ケンサホウホウ</t>
    </rPh>
    <phoneticPr fontId="10"/>
  </si>
  <si>
    <t>RET融合遺伝子</t>
    <phoneticPr fontId="10"/>
  </si>
  <si>
    <t>RET融合遺伝子-検査方法</t>
    <rPh sb="9" eb="13">
      <t>ケンサホウホウ</t>
    </rPh>
    <phoneticPr fontId="10"/>
  </si>
  <si>
    <t>IHC</t>
    <phoneticPr fontId="2"/>
  </si>
  <si>
    <t>FISH</t>
    <phoneticPr fontId="2"/>
  </si>
  <si>
    <t>RT-PCR</t>
    <phoneticPr fontId="2"/>
  </si>
  <si>
    <t>オンコマインDx Target Test マルチ CDx</t>
    <phoneticPr fontId="2"/>
  </si>
  <si>
    <t>AmoyDx肺癌マルチ遺伝子PCRパネル</t>
  </si>
  <si>
    <t>OncoGuide AmoyDx</t>
  </si>
  <si>
    <t>ALK-検査方法</t>
    <phoneticPr fontId="10"/>
  </si>
  <si>
    <t>ROS1-検査方法</t>
    <phoneticPr fontId="10"/>
  </si>
  <si>
    <t>ROS1-検査方法</t>
    <rPh sb="5" eb="9">
      <t>ケンサホウホウ</t>
    </rPh>
    <phoneticPr fontId="2"/>
  </si>
  <si>
    <t>BRAF(V600)</t>
    <phoneticPr fontId="10"/>
  </si>
  <si>
    <t>BRAF(V600)-検査方法</t>
    <rPh sb="11" eb="15">
      <t>ケンサホウホウ</t>
    </rPh>
    <phoneticPr fontId="10"/>
  </si>
  <si>
    <t>BRAF(V600)-検査方法</t>
    <rPh sb="11" eb="15">
      <t>ケンサホウホウ</t>
    </rPh>
    <phoneticPr fontId="2"/>
  </si>
  <si>
    <t>MET遺伝子エクソン14-検査方法</t>
    <rPh sb="13" eb="17">
      <t>ケンサホウホウ</t>
    </rPh>
    <phoneticPr fontId="2"/>
  </si>
  <si>
    <t>ArcherMETコンパニオン診断システム</t>
  </si>
  <si>
    <t>RET融合遺伝子-検査方法</t>
    <rPh sb="3" eb="5">
      <t>ユウゴウ</t>
    </rPh>
    <rPh sb="5" eb="8">
      <t>イデンシ</t>
    </rPh>
    <rPh sb="9" eb="13">
      <t>ケンサホウホウ</t>
    </rPh>
    <phoneticPr fontId="2"/>
  </si>
  <si>
    <t>KRAS G12C-検査方法</t>
    <rPh sb="10" eb="14">
      <t>ケンサホウホウ</t>
    </rPh>
    <phoneticPr fontId="2"/>
  </si>
  <si>
    <t>PD-L1タンパク</t>
    <phoneticPr fontId="10"/>
  </si>
  <si>
    <t>PD-L1タンパク-検査方法</t>
    <rPh sb="10" eb="14">
      <t>ケンサホウホウ</t>
    </rPh>
    <phoneticPr fontId="10"/>
  </si>
  <si>
    <t>ERBB2コピー数異常</t>
    <rPh sb="8" eb="9">
      <t>スウ</t>
    </rPh>
    <rPh sb="9" eb="11">
      <t>イジョウ</t>
    </rPh>
    <phoneticPr fontId="10"/>
  </si>
  <si>
    <t>ERBB2コピー数異常-検査方法</t>
    <rPh sb="8" eb="9">
      <t>スウ</t>
    </rPh>
    <rPh sb="9" eb="11">
      <t>イジョウ</t>
    </rPh>
    <rPh sb="12" eb="16">
      <t>ケンサホウホウ</t>
    </rPh>
    <phoneticPr fontId="10"/>
  </si>
  <si>
    <t>PD-L1 IHC 22C3 pharmDx 「ダコ」</t>
  </si>
  <si>
    <t>ベンタナ OptiView PD-L1（SP142）</t>
  </si>
  <si>
    <t>BRAF遺伝子変異-検査方法</t>
    <rPh sb="4" eb="9">
      <t>イデンシヘンイ</t>
    </rPh>
    <rPh sb="10" eb="14">
      <t>ケンサホウホウ</t>
    </rPh>
    <phoneticPr fontId="10"/>
  </si>
  <si>
    <t>BRAF遺伝子変異</t>
    <rPh sb="4" eb="9">
      <t>イデンシヘンイ</t>
    </rPh>
    <phoneticPr fontId="10"/>
  </si>
  <si>
    <t>BRAF</t>
    <phoneticPr fontId="2"/>
  </si>
  <si>
    <t>BRAF遺伝子変異検査方法</t>
    <rPh sb="4" eb="9">
      <t>イデンシヘンイ</t>
    </rPh>
    <rPh sb="9" eb="11">
      <t>ケンサ</t>
    </rPh>
    <rPh sb="11" eb="13">
      <t>ホウホウ</t>
    </rPh>
    <phoneticPr fontId="2"/>
  </si>
  <si>
    <t>コバス BRAF V600 変異検出キット</t>
  </si>
  <si>
    <t>THxID BRAF キット</t>
  </si>
  <si>
    <t>MEBGEN BRAF キット</t>
  </si>
  <si>
    <t>BRAF-type</t>
    <phoneticPr fontId="2"/>
  </si>
  <si>
    <t>V600E</t>
  </si>
  <si>
    <t>V600K</t>
    <phoneticPr fontId="2"/>
  </si>
  <si>
    <t>BRAF-type</t>
    <phoneticPr fontId="10"/>
  </si>
  <si>
    <t>HER2遺伝子増幅度</t>
    <rPh sb="4" eb="7">
      <t>イデンシ</t>
    </rPh>
    <rPh sb="7" eb="9">
      <t>ゾウフク</t>
    </rPh>
    <rPh sb="9" eb="10">
      <t>ド</t>
    </rPh>
    <phoneticPr fontId="10"/>
  </si>
  <si>
    <t>HER2遺伝子増幅度-検査方法</t>
    <rPh sb="4" eb="7">
      <t>イデンシ</t>
    </rPh>
    <rPh sb="7" eb="9">
      <t>ゾウフク</t>
    </rPh>
    <rPh sb="9" eb="10">
      <t>ド</t>
    </rPh>
    <rPh sb="11" eb="15">
      <t>ケンサホウホウ</t>
    </rPh>
    <phoneticPr fontId="10"/>
  </si>
  <si>
    <t>HER2タンパク</t>
    <phoneticPr fontId="10"/>
  </si>
  <si>
    <t>HER2タンパク-検査方法</t>
    <rPh sb="9" eb="13">
      <t>ケンサホウホウ</t>
    </rPh>
    <phoneticPr fontId="10"/>
  </si>
  <si>
    <t>ベンタナ DISH HER2キット</t>
  </si>
  <si>
    <t>HER2検査方法</t>
    <rPh sb="4" eb="8">
      <t>ケンサホウホウ</t>
    </rPh>
    <phoneticPr fontId="2"/>
  </si>
  <si>
    <t>HER2タンパク検査方法</t>
    <rPh sb="8" eb="12">
      <t>ケンサホウホウ</t>
    </rPh>
    <phoneticPr fontId="2"/>
  </si>
  <si>
    <t>ベンタナ ultraView パスウェー HER2（4B5）</t>
  </si>
  <si>
    <t>MET遺伝子エクソン14</t>
  </si>
  <si>
    <t>MET遺伝子エクソン14</t>
    <phoneticPr fontId="10"/>
  </si>
  <si>
    <t>膵臓</t>
    <rPh sb="0" eb="1">
      <t>スイ</t>
    </rPh>
    <rPh sb="1" eb="2">
      <t>ゾウ</t>
    </rPh>
    <phoneticPr fontId="2"/>
  </si>
  <si>
    <t>gBRCA1-検査方法</t>
    <rPh sb="7" eb="11">
      <t>ケンサホウホウ</t>
    </rPh>
    <phoneticPr fontId="10"/>
  </si>
  <si>
    <t>gBRCA2</t>
    <phoneticPr fontId="10"/>
  </si>
  <si>
    <t>gBRCA2-検査方法</t>
    <rPh sb="7" eb="11">
      <t>ケンサホウホウ</t>
    </rPh>
    <phoneticPr fontId="10"/>
  </si>
  <si>
    <t>ｇBRCA1検査方法</t>
    <rPh sb="6" eb="10">
      <t>ケンサホウホウ</t>
    </rPh>
    <phoneticPr fontId="2"/>
  </si>
  <si>
    <t>BRACAnalysis診断システム</t>
  </si>
  <si>
    <t>myChoice診断システム</t>
  </si>
  <si>
    <t>相同組換え修復欠損</t>
  </si>
  <si>
    <t>相同組換え修復欠損-検査方法</t>
    <rPh sb="10" eb="14">
      <t>ケンサホウホウ</t>
    </rPh>
    <phoneticPr fontId="10"/>
  </si>
  <si>
    <r>
      <t xml:space="preserve">薬物療法
</t>
    </r>
    <r>
      <rPr>
        <sz val="10"/>
        <color theme="1"/>
        <rFont val="游ゴシック"/>
        <family val="3"/>
        <charset val="128"/>
        <scheme val="minor"/>
      </rPr>
      <t>※治療ラインごとに入力</t>
    </r>
    <rPh sb="0" eb="2">
      <t>ヤクブツ</t>
    </rPh>
    <rPh sb="2" eb="4">
      <t>リョウホウ</t>
    </rPh>
    <rPh sb="6" eb="8">
      <t>チリョウ</t>
    </rPh>
    <rPh sb="14" eb="16">
      <t>ニュウリョク</t>
    </rPh>
    <phoneticPr fontId="2"/>
  </si>
  <si>
    <t>治療方針</t>
    <rPh sb="0" eb="2">
      <t>チリョウ</t>
    </rPh>
    <rPh sb="2" eb="4">
      <t>ホウシン</t>
    </rPh>
    <phoneticPr fontId="10"/>
  </si>
  <si>
    <t>薬剤内容</t>
    <phoneticPr fontId="10"/>
  </si>
  <si>
    <t>承認薬併用治験への該当</t>
  </si>
  <si>
    <t>承認薬併用治験への該当</t>
    <phoneticPr fontId="10"/>
  </si>
  <si>
    <t>該当しない</t>
    <rPh sb="0" eb="2">
      <t>ガイトウ</t>
    </rPh>
    <phoneticPr fontId="2"/>
  </si>
  <si>
    <t>該当する</t>
    <rPh sb="0" eb="2">
      <t>ガイトウ</t>
    </rPh>
    <phoneticPr fontId="2"/>
  </si>
  <si>
    <t>自施設</t>
    <rPh sb="0" eb="1">
      <t>ジ</t>
    </rPh>
    <rPh sb="1" eb="3">
      <t>シセツ</t>
    </rPh>
    <phoneticPr fontId="2"/>
  </si>
  <si>
    <t>良性､悪性および詳細不明の新生物</t>
    <phoneticPr fontId="2"/>
  </si>
  <si>
    <r>
      <t>薬物療法</t>
    </r>
    <r>
      <rPr>
        <b/>
        <sz val="10"/>
        <color theme="1"/>
        <rFont val="游ゴシック"/>
        <family val="3"/>
        <charset val="128"/>
        <scheme val="minor"/>
      </rPr>
      <t>（</t>
    </r>
    <r>
      <rPr>
        <sz val="10"/>
        <color theme="1"/>
        <rFont val="游ゴシック"/>
        <family val="3"/>
        <charset val="128"/>
        <scheme val="minor"/>
      </rPr>
      <t>治療ライン）</t>
    </r>
    <rPh sb="0" eb="2">
      <t>ヤクブツ</t>
    </rPh>
    <rPh sb="2" eb="4">
      <t>リョウホウ</t>
    </rPh>
    <rPh sb="5" eb="7">
      <t>チリョウ</t>
    </rPh>
    <phoneticPr fontId="2"/>
  </si>
  <si>
    <t>その他の神経内分泌癌</t>
  </si>
  <si>
    <t>その他の神経内分泌腫瘍</t>
  </si>
  <si>
    <t>その他の黒色腫</t>
  </si>
  <si>
    <t>その他の腺様嚢胞癌</t>
  </si>
  <si>
    <t>原発不明腺癌、特定不能</t>
    <phoneticPr fontId="10"/>
  </si>
  <si>
    <t>膵神経内分泌癌</t>
  </si>
  <si>
    <t>2023年11月時点で改訂があったもの</t>
    <rPh sb="4" eb="5">
      <t>ネン</t>
    </rPh>
    <rPh sb="7" eb="8">
      <t>ガツ</t>
    </rPh>
    <rPh sb="8" eb="10">
      <t>ジテン</t>
    </rPh>
    <rPh sb="11" eb="13">
      <t>カイテイ</t>
    </rPh>
    <phoneticPr fontId="10"/>
  </si>
  <si>
    <t>←削除</t>
    <rPh sb="1" eb="3">
      <t>サクジョ</t>
    </rPh>
    <phoneticPr fontId="10"/>
  </si>
  <si>
    <t>前立腺基底細胞癌</t>
  </si>
  <si>
    <t>造血器腫瘍</t>
    <rPh sb="0" eb="3">
      <t>ゾウケツキ</t>
    </rPh>
    <rPh sb="3" eb="5">
      <t>シュヨウ</t>
    </rPh>
    <phoneticPr fontId="10"/>
  </si>
  <si>
    <t>骨髄系腫瘍</t>
  </si>
  <si>
    <t>リンパ系腫瘍</t>
  </si>
  <si>
    <t>その他の造血器腫瘍</t>
  </si>
  <si>
    <t>好酸球増多症と遺伝子再構成を伴う骨髄性/リンパ性腫瘍</t>
  </si>
  <si>
    <t>骨髄異形成/骨髄増殖性腫瘍</t>
  </si>
  <si>
    <t>急性骨髄性白血病および関連前駆性腫瘍</t>
  </si>
  <si>
    <t>分化系統不明な急性白血病</t>
  </si>
  <si>
    <t>前駆リンパ性腫瘍</t>
  </si>
  <si>
    <t>成熟B細胞腫瘍</t>
  </si>
  <si>
    <t>成熟TおよびNK細胞腫瘍</t>
  </si>
  <si>
    <t>免疫不全関連リンパ増殖異常症</t>
  </si>
  <si>
    <t>組織球性および樹状細胞腫瘍</t>
  </si>
  <si>
    <t>再生不良性貧血</t>
  </si>
  <si>
    <t>未確定の潜在能を持つクローン性造血</t>
  </si>
  <si>
    <t>発作性夜間ヘモグロビン尿症</t>
  </si>
  <si>
    <t>肥満細胞症</t>
    <rPh sb="4" eb="5">
      <t>ショウ</t>
    </rPh>
    <phoneticPr fontId="10"/>
  </si>
  <si>
    <t>組織球および樹状細胞腫瘍</t>
    <phoneticPr fontId="10"/>
  </si>
  <si>
    <t>分化系統不明な急性白血病、非特定型</t>
    <rPh sb="14" eb="16">
      <t>トクテイ</t>
    </rPh>
    <rPh sb="16" eb="17">
      <t>カタ</t>
    </rPh>
    <phoneticPr fontId="10"/>
  </si>
  <si>
    <t>急性未分化型白血病</t>
    <rPh sb="2" eb="5">
      <t>ミブンカ</t>
    </rPh>
    <rPh sb="5" eb="6">
      <t>カタ</t>
    </rPh>
    <rPh sb="6" eb="9">
      <t>ハッケツビョウ</t>
    </rPh>
    <phoneticPr fontId="10"/>
  </si>
  <si>
    <t>第3階層まで終了</t>
    <rPh sb="0" eb="1">
      <t>ダイ</t>
    </rPh>
    <rPh sb="2" eb="4">
      <t>カイソウ</t>
    </rPh>
    <rPh sb="6" eb="8">
      <t>シュウリョウ</t>
    </rPh>
    <phoneticPr fontId="10"/>
  </si>
  <si>
    <t>PD-L1タンパク-検査方法</t>
    <rPh sb="10" eb="14">
      <t>ケンサホウホウ</t>
    </rPh>
    <phoneticPr fontId="2"/>
  </si>
  <si>
    <t>原発臓器</t>
    <rPh sb="0" eb="4">
      <t>ゲンパツゾウキ</t>
    </rPh>
    <phoneticPr fontId="10"/>
  </si>
  <si>
    <t>中枢神経原発組織球性腫瘍</t>
    <rPh sb="0" eb="6">
      <t>チュウスウシンケイゲンパツ</t>
    </rPh>
    <rPh sb="6" eb="8">
      <t>ソシキ</t>
    </rPh>
    <rPh sb="8" eb="9">
      <t>キュウ</t>
    </rPh>
    <rPh sb="9" eb="10">
      <t>セイ</t>
    </rPh>
    <rPh sb="10" eb="12">
      <t>シュヨウ</t>
    </rPh>
    <phoneticPr fontId="10"/>
  </si>
  <si>
    <t>中枢神経原リンパ腫</t>
    <rPh sb="0" eb="4">
      <t>チュウスウシンケイ</t>
    </rPh>
    <rPh sb="4" eb="5">
      <t>ゲン</t>
    </rPh>
    <rPh sb="8" eb="9">
      <t>シュ</t>
    </rPh>
    <phoneticPr fontId="10"/>
  </si>
  <si>
    <t>孤立性髄膜メラニン細胞性腫瘍</t>
    <rPh sb="0" eb="3">
      <t>コリツセイ</t>
    </rPh>
    <rPh sb="3" eb="5">
      <t>ズイマク</t>
    </rPh>
    <rPh sb="9" eb="12">
      <t>サイボウセイ</t>
    </rPh>
    <rPh sb="12" eb="14">
      <t>シュヨウ</t>
    </rPh>
    <phoneticPr fontId="10"/>
  </si>
  <si>
    <t>びまん性髄膜メラニン細胞性腫瘍</t>
    <rPh sb="3" eb="4">
      <t>セイ</t>
    </rPh>
    <rPh sb="4" eb="6">
      <t>ズイマク</t>
    </rPh>
    <rPh sb="10" eb="13">
      <t>サイボウセイ</t>
    </rPh>
    <rPh sb="13" eb="15">
      <t>シュヨウ</t>
    </rPh>
    <phoneticPr fontId="10"/>
  </si>
  <si>
    <t>軟骨・骨性中枢神経腫瘍</t>
    <rPh sb="0" eb="2">
      <t>ナンコツ</t>
    </rPh>
    <rPh sb="3" eb="5">
      <t>コツセイ</t>
    </rPh>
    <rPh sb="5" eb="9">
      <t>チュウスウシンケイ</t>
    </rPh>
    <rPh sb="9" eb="11">
      <t>シュヨウ</t>
    </rPh>
    <phoneticPr fontId="10"/>
  </si>
  <si>
    <t>脊索由来の腫瘍</t>
    <rPh sb="2" eb="4">
      <t>ユライ</t>
    </rPh>
    <rPh sb="5" eb="7">
      <t>シュヨウ</t>
    </rPh>
    <phoneticPr fontId="10"/>
  </si>
  <si>
    <t>軟部組織性中枢神経腫瘍</t>
    <rPh sb="0" eb="5">
      <t>ナンブソシキセイ</t>
    </rPh>
    <rPh sb="5" eb="11">
      <t>チュウスウシンケイシュヨウ</t>
    </rPh>
    <phoneticPr fontId="10"/>
  </si>
  <si>
    <t>中間型松果体実質腫瘍</t>
    <phoneticPr fontId="10"/>
  </si>
  <si>
    <t>下垂体紡錘形細胞オンコサイトーマ</t>
  </si>
  <si>
    <t>下垂体腺腫/下垂体神経内分泌腫瘍</t>
    <rPh sb="6" eb="9">
      <t>カスイタイ</t>
    </rPh>
    <rPh sb="9" eb="11">
      <t>シンケイ</t>
    </rPh>
    <rPh sb="11" eb="14">
      <t>ナイブンピツ</t>
    </rPh>
    <rPh sb="14" eb="16">
      <t>シュヨウ</t>
    </rPh>
    <phoneticPr fontId="10"/>
  </si>
  <si>
    <t>下垂体芽腫</t>
    <rPh sb="0" eb="3">
      <t>カスイタイ</t>
    </rPh>
    <rPh sb="3" eb="5">
      <t>ガシュ</t>
    </rPh>
    <phoneticPr fontId="10"/>
  </si>
  <si>
    <t>蔓状神経線維腫</t>
    <rPh sb="0" eb="1">
      <t>マン</t>
    </rPh>
    <rPh sb="1" eb="2">
      <t>ジョウ</t>
    </rPh>
    <rPh sb="2" eb="4">
      <t>シンケイ</t>
    </rPh>
    <rPh sb="4" eb="7">
      <t>センイシュ</t>
    </rPh>
    <phoneticPr fontId="10"/>
  </si>
  <si>
    <t>中枢神経系胎児性腫瘍、その他、未確定</t>
    <rPh sb="0" eb="5">
      <t>チュウスウシンケイケイ</t>
    </rPh>
    <rPh sb="5" eb="8">
      <t>タイジセイ</t>
    </rPh>
    <rPh sb="8" eb="10">
      <t>シュヨウ</t>
    </rPh>
    <rPh sb="13" eb="14">
      <t>タ</t>
    </rPh>
    <rPh sb="15" eb="18">
      <t>ミカクテイ</t>
    </rPh>
    <phoneticPr fontId="10"/>
  </si>
  <si>
    <t>中枢神経系神経芽腫、FOXR2活性化</t>
    <rPh sb="0" eb="2">
      <t>チュウスウ</t>
    </rPh>
    <rPh sb="2" eb="5">
      <t>シンケイケイ</t>
    </rPh>
    <rPh sb="5" eb="9">
      <t>シンケイガシュ</t>
    </rPh>
    <rPh sb="15" eb="17">
      <t>カッセイ</t>
    </rPh>
    <rPh sb="17" eb="18">
      <t>カ</t>
    </rPh>
    <phoneticPr fontId="10"/>
  </si>
  <si>
    <t>BCOR遺伝子内縦列重複を伴う中枢神経腫瘍</t>
    <rPh sb="4" eb="7">
      <t>イデンシ</t>
    </rPh>
    <rPh sb="7" eb="8">
      <t>ナイ</t>
    </rPh>
    <rPh sb="8" eb="10">
      <t>ジュウレツ</t>
    </rPh>
    <rPh sb="10" eb="12">
      <t>チョウフク</t>
    </rPh>
    <rPh sb="13" eb="14">
      <t>トモナ</t>
    </rPh>
    <rPh sb="15" eb="17">
      <t>チュウスウ</t>
    </rPh>
    <rPh sb="17" eb="19">
      <t>シンケイ</t>
    </rPh>
    <rPh sb="19" eb="21">
      <t>シュヨウ</t>
    </rPh>
    <phoneticPr fontId="10"/>
  </si>
  <si>
    <t>篩状神経上皮腫瘍</t>
    <rPh sb="0" eb="1">
      <t>フルイ</t>
    </rPh>
    <rPh sb="1" eb="2">
      <t>ジョウ</t>
    </rPh>
    <rPh sb="2" eb="4">
      <t>シンケイ</t>
    </rPh>
    <rPh sb="4" eb="6">
      <t>ジョウヒ</t>
    </rPh>
    <rPh sb="6" eb="8">
      <t>シュヨウ</t>
    </rPh>
    <phoneticPr fontId="10"/>
  </si>
  <si>
    <t>多層ロゼット性胎児性腫瘍</t>
    <rPh sb="0" eb="2">
      <t>タソウ</t>
    </rPh>
    <rPh sb="6" eb="7">
      <t>セイ</t>
    </rPh>
    <rPh sb="7" eb="12">
      <t>タイジセイシュヨウ</t>
    </rPh>
    <phoneticPr fontId="10"/>
  </si>
  <si>
    <t>中枢神経原発絨毛癌</t>
    <rPh sb="0" eb="4">
      <t>チュウスウシンケイ</t>
    </rPh>
    <rPh sb="4" eb="6">
      <t>ゲンパツ</t>
    </rPh>
    <rPh sb="6" eb="9">
      <t>ジュウモウガン</t>
    </rPh>
    <phoneticPr fontId="10"/>
  </si>
  <si>
    <t>中枢神経原発胎児性癌</t>
    <rPh sb="4" eb="6">
      <t>ゲンパツ</t>
    </rPh>
    <rPh sb="6" eb="9">
      <t>タイジセイ</t>
    </rPh>
    <rPh sb="9" eb="10">
      <t>ガン</t>
    </rPh>
    <phoneticPr fontId="10"/>
  </si>
  <si>
    <t>中枢神経原発ジャーミノーマ(胚腫)</t>
    <rPh sb="0" eb="6">
      <t>チュウスウシンケイゲンパツ</t>
    </rPh>
    <rPh sb="14" eb="15">
      <t>ハイ</t>
    </rPh>
    <rPh sb="15" eb="16">
      <t>シュ</t>
    </rPh>
    <phoneticPr fontId="10"/>
  </si>
  <si>
    <t>中枢神経原発未熟奇形腫</t>
    <rPh sb="4" eb="6">
      <t>ゲンパツ</t>
    </rPh>
    <rPh sb="6" eb="8">
      <t>ミジュク</t>
    </rPh>
    <rPh sb="8" eb="10">
      <t>キケイ</t>
    </rPh>
    <rPh sb="10" eb="11">
      <t>シュ</t>
    </rPh>
    <phoneticPr fontId="10"/>
  </si>
  <si>
    <t>中枢神経原発成熟奇形腫</t>
    <rPh sb="0" eb="6">
      <t>チュウスウシンケイゲンパツ</t>
    </rPh>
    <rPh sb="6" eb="8">
      <t>セイジュク</t>
    </rPh>
    <rPh sb="8" eb="11">
      <t>キケイシュ</t>
    </rPh>
    <phoneticPr fontId="10"/>
  </si>
  <si>
    <t>中枢神経原発混合胚細胞腫瘍</t>
    <rPh sb="0" eb="6">
      <t>チュウスウシンケイゲンパツ</t>
    </rPh>
    <rPh sb="6" eb="8">
      <t>コンゴウ</t>
    </rPh>
    <rPh sb="8" eb="11">
      <t>ハイサイボウ</t>
    </rPh>
    <rPh sb="11" eb="13">
      <t>シュヨウ</t>
    </rPh>
    <phoneticPr fontId="10"/>
  </si>
  <si>
    <t>中枢神経原発悪性転化を伴う奇形腫</t>
    <rPh sb="0" eb="6">
      <t>チュウスウシンケイゲンパツ</t>
    </rPh>
    <rPh sb="6" eb="8">
      <t>アクセイ</t>
    </rPh>
    <rPh sb="8" eb="10">
      <t>テンカ</t>
    </rPh>
    <rPh sb="11" eb="12">
      <t>トモナ</t>
    </rPh>
    <rPh sb="13" eb="16">
      <t>キケイシュ</t>
    </rPh>
    <phoneticPr fontId="10"/>
  </si>
  <si>
    <t>中枢神経原発卵黄嚢腫瘍</t>
    <rPh sb="0" eb="6">
      <t>チュウスウシンケイゲンパツ</t>
    </rPh>
    <rPh sb="6" eb="9">
      <t>ランオウノウ</t>
    </rPh>
    <rPh sb="9" eb="11">
      <t>シュヨウ</t>
    </rPh>
    <phoneticPr fontId="10"/>
  </si>
  <si>
    <t>星芽腫、MN1変異</t>
    <rPh sb="0" eb="1">
      <t>セイ</t>
    </rPh>
    <rPh sb="1" eb="3">
      <t>ガシュ</t>
    </rPh>
    <rPh sb="7" eb="9">
      <t>ヘンイ</t>
    </rPh>
    <phoneticPr fontId="10"/>
  </si>
  <si>
    <t>脊索腫様膠腫</t>
    <rPh sb="2" eb="3">
      <t>シュ</t>
    </rPh>
    <rPh sb="3" eb="4">
      <t>ヨウ</t>
    </rPh>
    <rPh sb="4" eb="6">
      <t>コウシュ</t>
    </rPh>
    <phoneticPr fontId="10"/>
  </si>
  <si>
    <t>毛様細胞様高悪性度星細胞腫</t>
    <rPh sb="0" eb="4">
      <t>モウヨウサイボウ</t>
    </rPh>
    <rPh sb="4" eb="5">
      <t>ヨウ</t>
    </rPh>
    <rPh sb="5" eb="9">
      <t>コウアクセイド</t>
    </rPh>
    <rPh sb="9" eb="10">
      <t>セイ</t>
    </rPh>
    <rPh sb="10" eb="13">
      <t>サイボウシュ</t>
    </rPh>
    <phoneticPr fontId="10"/>
  </si>
  <si>
    <t>毛様細胞性星細胞腫</t>
    <rPh sb="0" eb="4">
      <t>モウヨウサイボウ</t>
    </rPh>
    <rPh sb="4" eb="5">
      <t>セイ</t>
    </rPh>
    <rPh sb="5" eb="6">
      <t>セイ</t>
    </rPh>
    <rPh sb="6" eb="9">
      <t>サイボウシュ</t>
    </rPh>
    <phoneticPr fontId="10"/>
  </si>
  <si>
    <t>多形黄色星細胞腫</t>
    <rPh sb="0" eb="2">
      <t>タケイ</t>
    </rPh>
    <rPh sb="2" eb="4">
      <t>オウショク</t>
    </rPh>
    <rPh sb="4" eb="5">
      <t>セイ</t>
    </rPh>
    <rPh sb="5" eb="8">
      <t>サイボウシュ</t>
    </rPh>
    <phoneticPr fontId="10"/>
  </si>
  <si>
    <t>上衣下巨細胞性星細胞腫</t>
    <rPh sb="0" eb="2">
      <t>ジョウイ</t>
    </rPh>
    <rPh sb="2" eb="3">
      <t>シタ</t>
    </rPh>
    <rPh sb="3" eb="4">
      <t>キョ</t>
    </rPh>
    <rPh sb="4" eb="7">
      <t>サイボウセイ</t>
    </rPh>
    <rPh sb="7" eb="8">
      <t>セイ</t>
    </rPh>
    <rPh sb="8" eb="10">
      <t>サイボウ</t>
    </rPh>
    <rPh sb="10" eb="11">
      <t>シュ</t>
    </rPh>
    <phoneticPr fontId="10"/>
  </si>
  <si>
    <t>成人びまん性神経膠腫</t>
    <rPh sb="0" eb="2">
      <t>セイジン</t>
    </rPh>
    <rPh sb="5" eb="8">
      <t>セイシンケイ</t>
    </rPh>
    <rPh sb="8" eb="10">
      <t>コウシュ</t>
    </rPh>
    <phoneticPr fontId="10"/>
  </si>
  <si>
    <t>小児高悪性度びまん性神経膠腫</t>
    <rPh sb="0" eb="2">
      <t>ショウニ</t>
    </rPh>
    <rPh sb="2" eb="3">
      <t>コウ</t>
    </rPh>
    <rPh sb="3" eb="6">
      <t>アクセイド</t>
    </rPh>
    <rPh sb="9" eb="12">
      <t>セイシンケイ</t>
    </rPh>
    <rPh sb="12" eb="14">
      <t>コウシュ</t>
    </rPh>
    <phoneticPr fontId="10"/>
  </si>
  <si>
    <t>小児低悪性度びまん性神経膠腫</t>
    <rPh sb="0" eb="2">
      <t>ショウニ</t>
    </rPh>
    <rPh sb="2" eb="3">
      <t>テイ</t>
    </rPh>
    <rPh sb="3" eb="6">
      <t>アクセイド</t>
    </rPh>
    <rPh sb="9" eb="12">
      <t>セイシンケイ</t>
    </rPh>
    <rPh sb="12" eb="14">
      <t>コウシュ</t>
    </rPh>
    <phoneticPr fontId="10"/>
  </si>
  <si>
    <t>粘液乳頭状上衣腫</t>
    <rPh sb="0" eb="2">
      <t>ネンエキ</t>
    </rPh>
    <rPh sb="2" eb="5">
      <t>ニュウトウジョウ</t>
    </rPh>
    <rPh sb="5" eb="8">
      <t>ジョウイシュ</t>
    </rPh>
    <phoneticPr fontId="10"/>
  </si>
  <si>
    <t>後頭蓋裹上衣腫、未確定</t>
    <rPh sb="0" eb="1">
      <t>アト</t>
    </rPh>
    <rPh sb="1" eb="3">
      <t>ズガイ</t>
    </rPh>
    <rPh sb="3" eb="4">
      <t>カ</t>
    </rPh>
    <rPh sb="4" eb="6">
      <t>ジョウイ</t>
    </rPh>
    <rPh sb="6" eb="7">
      <t>シュ</t>
    </rPh>
    <rPh sb="8" eb="9">
      <t>ミ</t>
    </rPh>
    <rPh sb="9" eb="11">
      <t>カクテイ</t>
    </rPh>
    <phoneticPr fontId="10"/>
  </si>
  <si>
    <t>後頭蓋裹上衣腫、グループA</t>
    <rPh sb="0" eb="1">
      <t>アト</t>
    </rPh>
    <rPh sb="1" eb="3">
      <t>ズガイ</t>
    </rPh>
    <rPh sb="3" eb="4">
      <t>カ</t>
    </rPh>
    <rPh sb="4" eb="6">
      <t>ジョウイ</t>
    </rPh>
    <rPh sb="6" eb="7">
      <t>シュ</t>
    </rPh>
    <phoneticPr fontId="10"/>
  </si>
  <si>
    <t>後頭蓋裹上衣腫、グループB</t>
    <rPh sb="0" eb="1">
      <t>アト</t>
    </rPh>
    <rPh sb="1" eb="3">
      <t>ズガイ</t>
    </rPh>
    <rPh sb="3" eb="4">
      <t>カ</t>
    </rPh>
    <rPh sb="4" eb="6">
      <t>ジョウイ</t>
    </rPh>
    <rPh sb="6" eb="7">
      <t>シュ</t>
    </rPh>
    <phoneticPr fontId="10"/>
  </si>
  <si>
    <t>脊髄上衣腫、MYCN増幅</t>
    <rPh sb="0" eb="2">
      <t>セキズイ</t>
    </rPh>
    <rPh sb="2" eb="5">
      <t>ジョウイシュ</t>
    </rPh>
    <rPh sb="10" eb="12">
      <t>ゾウフク</t>
    </rPh>
    <phoneticPr fontId="10"/>
  </si>
  <si>
    <t>脊髄上衣腫、未確定</t>
    <rPh sb="0" eb="2">
      <t>セキズイ</t>
    </rPh>
    <rPh sb="2" eb="5">
      <t>ジョウイシュ</t>
    </rPh>
    <rPh sb="6" eb="9">
      <t>ミカクテイ</t>
    </rPh>
    <phoneticPr fontId="10"/>
  </si>
  <si>
    <t>上衣下腫</t>
    <rPh sb="0" eb="2">
      <t>ジョウイ</t>
    </rPh>
    <rPh sb="2" eb="3">
      <t>シタ</t>
    </rPh>
    <rPh sb="3" eb="4">
      <t>シュ</t>
    </rPh>
    <phoneticPr fontId="10"/>
  </si>
  <si>
    <t>テント上上衣腫、未確定</t>
    <rPh sb="3" eb="4">
      <t>ウエ</t>
    </rPh>
    <rPh sb="4" eb="7">
      <t>ジョウイシュ</t>
    </rPh>
    <rPh sb="8" eb="11">
      <t>ミカクテイ</t>
    </rPh>
    <phoneticPr fontId="10"/>
  </si>
  <si>
    <t>テント上上衣腫、YAP1融合陽性</t>
    <rPh sb="3" eb="4">
      <t>ウエ</t>
    </rPh>
    <rPh sb="4" eb="7">
      <t>ジョウイシュ</t>
    </rPh>
    <rPh sb="12" eb="14">
      <t>ユウゴウ</t>
    </rPh>
    <rPh sb="14" eb="16">
      <t>ヨウセイ</t>
    </rPh>
    <phoneticPr fontId="10"/>
  </si>
  <si>
    <t>テント上上衣腫、ZFTA融合陽性</t>
    <rPh sb="3" eb="4">
      <t>ウエ</t>
    </rPh>
    <rPh sb="4" eb="7">
      <t>ジョウイシュ</t>
    </rPh>
    <rPh sb="12" eb="14">
      <t>ユウゴウ</t>
    </rPh>
    <rPh sb="14" eb="16">
      <t>ヨウセイ</t>
    </rPh>
    <phoneticPr fontId="10"/>
  </si>
  <si>
    <t>中枢性神経細胞腫</t>
    <rPh sb="0" eb="3">
      <t>チュウスウセイ</t>
    </rPh>
    <rPh sb="3" eb="5">
      <t>シンケイ</t>
    </rPh>
    <rPh sb="5" eb="7">
      <t>サイボウ</t>
    </rPh>
    <rPh sb="7" eb="8">
      <t>シュ</t>
    </rPh>
    <phoneticPr fontId="10"/>
  </si>
  <si>
    <t>小脳脂肪神経細胞腫</t>
    <rPh sb="0" eb="2">
      <t>ショウノウ</t>
    </rPh>
    <rPh sb="2" eb="4">
      <t>シボウ</t>
    </rPh>
    <rPh sb="4" eb="6">
      <t>シンケイ</t>
    </rPh>
    <rPh sb="6" eb="9">
      <t>サイボウシュ</t>
    </rPh>
    <phoneticPr fontId="10"/>
  </si>
  <si>
    <t>線維形成性乳児星細胞腫および神経節膠腫</t>
    <rPh sb="0" eb="2">
      <t>センイ</t>
    </rPh>
    <rPh sb="2" eb="4">
      <t>ケイセイ</t>
    </rPh>
    <rPh sb="4" eb="5">
      <t>セイ</t>
    </rPh>
    <rPh sb="5" eb="7">
      <t>ニュウジ</t>
    </rPh>
    <rPh sb="7" eb="8">
      <t>セイ</t>
    </rPh>
    <rPh sb="8" eb="11">
      <t>サイボウシュ</t>
    </rPh>
    <rPh sb="14" eb="16">
      <t>シンケイ</t>
    </rPh>
    <rPh sb="16" eb="17">
      <t>セツ</t>
    </rPh>
    <rPh sb="17" eb="19">
      <t>コウシュ</t>
    </rPh>
    <phoneticPr fontId="10"/>
  </si>
  <si>
    <t>乏突起膠細胞様特徴と核クラスターを有するびまん性グリア神経細胞性腫瘍</t>
    <rPh sb="0" eb="1">
      <t>ボウ</t>
    </rPh>
    <rPh sb="1" eb="3">
      <t>トッキ</t>
    </rPh>
    <rPh sb="3" eb="6">
      <t>コウサイボウ</t>
    </rPh>
    <rPh sb="6" eb="7">
      <t>ヨウ</t>
    </rPh>
    <rPh sb="7" eb="9">
      <t>トクチョウ</t>
    </rPh>
    <rPh sb="10" eb="11">
      <t>カク</t>
    </rPh>
    <rPh sb="17" eb="18">
      <t>ユウ</t>
    </rPh>
    <rPh sb="23" eb="24">
      <t>セイ</t>
    </rPh>
    <rPh sb="27" eb="29">
      <t>シンケイ</t>
    </rPh>
    <rPh sb="29" eb="32">
      <t>サイボウセイ</t>
    </rPh>
    <rPh sb="32" eb="34">
      <t>シュヨウ</t>
    </rPh>
    <phoneticPr fontId="10"/>
  </si>
  <si>
    <t>びまん髄膜性グリア神経細胞性腫瘍</t>
    <rPh sb="3" eb="6">
      <t>ズイマクセイ</t>
    </rPh>
    <rPh sb="9" eb="11">
      <t>シンケイ</t>
    </rPh>
    <rPh sb="11" eb="16">
      <t>サイボウセイシュヨウ</t>
    </rPh>
    <phoneticPr fontId="10"/>
  </si>
  <si>
    <t>胚芽異形成神経上皮腫瘍</t>
    <rPh sb="0" eb="2">
      <t>ハイガ</t>
    </rPh>
    <rPh sb="2" eb="5">
      <t>イケイセイ</t>
    </rPh>
    <rPh sb="5" eb="7">
      <t>シンケイ</t>
    </rPh>
    <rPh sb="7" eb="9">
      <t>ジョウヒ</t>
    </rPh>
    <rPh sb="9" eb="11">
      <t>シュヨウ</t>
    </rPh>
    <phoneticPr fontId="10"/>
  </si>
  <si>
    <t>小脳異形成性神経節細胞腫(レルミット・ダクロス病)</t>
    <rPh sb="0" eb="2">
      <t>ショウノウ</t>
    </rPh>
    <rPh sb="2" eb="5">
      <t>イケイセイ</t>
    </rPh>
    <rPh sb="5" eb="6">
      <t>セイ</t>
    </rPh>
    <rPh sb="6" eb="8">
      <t>シンケイ</t>
    </rPh>
    <rPh sb="8" eb="9">
      <t>セツ</t>
    </rPh>
    <rPh sb="9" eb="11">
      <t>サイボウ</t>
    </rPh>
    <rPh sb="11" eb="12">
      <t>シュ</t>
    </rPh>
    <rPh sb="23" eb="24">
      <t>ビョウ</t>
    </rPh>
    <phoneticPr fontId="10"/>
  </si>
  <si>
    <t>脳室外神経細胞腫</t>
    <rPh sb="0" eb="2">
      <t>ノウシツ</t>
    </rPh>
    <rPh sb="2" eb="3">
      <t>ガイ</t>
    </rPh>
    <rPh sb="3" eb="5">
      <t>シンケイ</t>
    </rPh>
    <rPh sb="5" eb="7">
      <t>サイボウ</t>
    </rPh>
    <rPh sb="7" eb="8">
      <t>シュ</t>
    </rPh>
    <phoneticPr fontId="10"/>
  </si>
  <si>
    <t>神経節細胞腫</t>
    <rPh sb="0" eb="2">
      <t>シンケイ</t>
    </rPh>
    <rPh sb="2" eb="3">
      <t>セツ</t>
    </rPh>
    <rPh sb="3" eb="6">
      <t>サイボウシュ</t>
    </rPh>
    <phoneticPr fontId="10"/>
  </si>
  <si>
    <t>神経節膠腫</t>
    <rPh sb="0" eb="3">
      <t>シンケイセツ</t>
    </rPh>
    <rPh sb="3" eb="5">
      <t>コウシュ</t>
    </rPh>
    <phoneticPr fontId="10"/>
  </si>
  <si>
    <t>多結節空胞状神経細胞腫瘍</t>
    <rPh sb="0" eb="3">
      <t>タケッセツ</t>
    </rPh>
    <rPh sb="3" eb="5">
      <t>クウホウ</t>
    </rPh>
    <rPh sb="5" eb="6">
      <t>ジョウ</t>
    </rPh>
    <rPh sb="6" eb="8">
      <t>シンケイ</t>
    </rPh>
    <rPh sb="8" eb="10">
      <t>サイボウ</t>
    </rPh>
    <rPh sb="10" eb="12">
      <t>シュヨウ</t>
    </rPh>
    <phoneticPr fontId="10"/>
  </si>
  <si>
    <t>粘液性グリア神経細胞性腫瘍</t>
    <rPh sb="0" eb="3">
      <t>ネンエキセイ</t>
    </rPh>
    <rPh sb="6" eb="8">
      <t>シンケイ</t>
    </rPh>
    <rPh sb="8" eb="10">
      <t>サイボウ</t>
    </rPh>
    <rPh sb="10" eb="11">
      <t>セイ</t>
    </rPh>
    <rPh sb="11" eb="13">
      <t>シュヨウ</t>
    </rPh>
    <phoneticPr fontId="10"/>
  </si>
  <si>
    <t>乳頭状グリア神経細胞性腫瘍</t>
    <rPh sb="0" eb="3">
      <t>ニュウトウジョウ</t>
    </rPh>
    <rPh sb="6" eb="8">
      <t>シンケイ</t>
    </rPh>
    <rPh sb="8" eb="10">
      <t>サイボウ</t>
    </rPh>
    <rPh sb="10" eb="11">
      <t>セイ</t>
    </rPh>
    <rPh sb="11" eb="13">
      <t>シュヨウ</t>
    </rPh>
    <phoneticPr fontId="10"/>
  </si>
  <si>
    <t>ロゼット形成性グリア神経細胞性腫瘍</t>
    <rPh sb="4" eb="6">
      <t>ケイセイ</t>
    </rPh>
    <rPh sb="6" eb="7">
      <t>セイ</t>
    </rPh>
    <rPh sb="10" eb="12">
      <t>シンケイ</t>
    </rPh>
    <rPh sb="12" eb="14">
      <t>サイボウ</t>
    </rPh>
    <rPh sb="14" eb="15">
      <t>セイ</t>
    </rPh>
    <rPh sb="15" eb="17">
      <t>シュヨウ</t>
    </rPh>
    <phoneticPr fontId="10"/>
  </si>
  <si>
    <t>中枢神経原発エルドハイム・チェスター病</t>
    <rPh sb="0" eb="2">
      <t>チュウスウ</t>
    </rPh>
    <rPh sb="2" eb="4">
      <t>シンケイ</t>
    </rPh>
    <rPh sb="4" eb="6">
      <t>ゲンパツ</t>
    </rPh>
    <rPh sb="18" eb="19">
      <t>ビョウ</t>
    </rPh>
    <phoneticPr fontId="10"/>
  </si>
  <si>
    <t>中枢神経原発組織球性肉腫</t>
    <rPh sb="0" eb="4">
      <t>チュウスウシンケイ</t>
    </rPh>
    <rPh sb="4" eb="6">
      <t>ゲンパツ</t>
    </rPh>
    <rPh sb="6" eb="8">
      <t>ソシキ</t>
    </rPh>
    <rPh sb="8" eb="9">
      <t>キュウ</t>
    </rPh>
    <rPh sb="9" eb="10">
      <t>セイ</t>
    </rPh>
    <rPh sb="10" eb="12">
      <t>ニクシュ</t>
    </rPh>
    <phoneticPr fontId="10"/>
  </si>
  <si>
    <t>中枢神経原発若年性黄色肉芽腫</t>
    <rPh sb="0" eb="4">
      <t>チュウスウシンケイ</t>
    </rPh>
    <rPh sb="4" eb="6">
      <t>ゲンパツ</t>
    </rPh>
    <rPh sb="6" eb="9">
      <t>ジャクネンセイ</t>
    </rPh>
    <rPh sb="9" eb="11">
      <t>オウショク</t>
    </rPh>
    <rPh sb="11" eb="12">
      <t>ニク</t>
    </rPh>
    <rPh sb="12" eb="14">
      <t>ガシュ</t>
    </rPh>
    <phoneticPr fontId="10"/>
  </si>
  <si>
    <t>中枢神経原発ランゲルハンス細胞組織球症</t>
    <rPh sb="0" eb="4">
      <t>チュウスウシンケイ</t>
    </rPh>
    <rPh sb="4" eb="6">
      <t>ゲンパツ</t>
    </rPh>
    <rPh sb="13" eb="15">
      <t>サイボウ</t>
    </rPh>
    <rPh sb="15" eb="17">
      <t>ソシキ</t>
    </rPh>
    <rPh sb="17" eb="18">
      <t>キュウ</t>
    </rPh>
    <rPh sb="18" eb="19">
      <t>ショウ</t>
    </rPh>
    <phoneticPr fontId="10"/>
  </si>
  <si>
    <t>中枢神経原発ロサイ・ドルフマン病</t>
    <rPh sb="0" eb="4">
      <t>チュウスウシンケイ</t>
    </rPh>
    <rPh sb="4" eb="6">
      <t>ゲンパツ</t>
    </rPh>
    <rPh sb="15" eb="16">
      <t>ビョウ</t>
    </rPh>
    <phoneticPr fontId="10"/>
  </si>
  <si>
    <t>中枢神経系リンパ腫</t>
    <rPh sb="0" eb="4">
      <t>チュウスウシンケイ</t>
    </rPh>
    <rPh sb="4" eb="5">
      <t>ケイ</t>
    </rPh>
    <rPh sb="8" eb="9">
      <t>シュ</t>
    </rPh>
    <phoneticPr fontId="10"/>
  </si>
  <si>
    <t>中枢神経系におけるその他の希少なリンパ腫</t>
    <rPh sb="0" eb="4">
      <t>チュウスウシンケイ</t>
    </rPh>
    <rPh sb="4" eb="5">
      <t>ケイ</t>
    </rPh>
    <rPh sb="11" eb="12">
      <t>タ</t>
    </rPh>
    <rPh sb="13" eb="15">
      <t>キショウ</t>
    </rPh>
    <rPh sb="19" eb="20">
      <t>シュ</t>
    </rPh>
    <phoneticPr fontId="10"/>
  </si>
  <si>
    <t>軟骨形成中枢神経腫瘍</t>
    <rPh sb="0" eb="2">
      <t>ナンコツ</t>
    </rPh>
    <rPh sb="2" eb="4">
      <t>ケイセイ</t>
    </rPh>
    <rPh sb="4" eb="6">
      <t>チュウスウ</t>
    </rPh>
    <rPh sb="6" eb="8">
      <t>シンケイ</t>
    </rPh>
    <rPh sb="8" eb="10">
      <t>シュヨウ</t>
    </rPh>
    <phoneticPr fontId="10"/>
  </si>
  <si>
    <t>線維芽腫性及び筋線維芽腫性腫瘍</t>
    <rPh sb="0" eb="2">
      <t>センイ</t>
    </rPh>
    <rPh sb="2" eb="4">
      <t>ガシュ</t>
    </rPh>
    <rPh sb="4" eb="5">
      <t>セイ</t>
    </rPh>
    <rPh sb="5" eb="6">
      <t>オヨ</t>
    </rPh>
    <rPh sb="7" eb="8">
      <t>キン</t>
    </rPh>
    <rPh sb="8" eb="10">
      <t>センイ</t>
    </rPh>
    <rPh sb="10" eb="11">
      <t>ガ</t>
    </rPh>
    <rPh sb="11" eb="12">
      <t>シュ</t>
    </rPh>
    <rPh sb="12" eb="13">
      <t>セイ</t>
    </rPh>
    <rPh sb="13" eb="15">
      <t>シュヨウ</t>
    </rPh>
    <phoneticPr fontId="10"/>
  </si>
  <si>
    <t>骨格筋性中枢神経腫瘍</t>
    <rPh sb="0" eb="3">
      <t>コッカクキン</t>
    </rPh>
    <rPh sb="3" eb="4">
      <t>セイ</t>
    </rPh>
    <rPh sb="4" eb="8">
      <t>チュウスウシンケイ</t>
    </rPh>
    <rPh sb="8" eb="10">
      <t>シュヨウ</t>
    </rPh>
    <phoneticPr fontId="10"/>
  </si>
  <si>
    <t>分化度不明の中枢神経腫瘍</t>
    <rPh sb="0" eb="2">
      <t>ブンカ</t>
    </rPh>
    <rPh sb="2" eb="3">
      <t>ド</t>
    </rPh>
    <rPh sb="3" eb="5">
      <t>フメイ</t>
    </rPh>
    <rPh sb="6" eb="12">
      <t>チュウスウシンケイシュヨウ</t>
    </rPh>
    <phoneticPr fontId="10"/>
  </si>
  <si>
    <t>血管性中枢神経腫瘍</t>
    <rPh sb="0" eb="3">
      <t>ケッカンセイ</t>
    </rPh>
    <rPh sb="3" eb="7">
      <t>チュウスウシンケイ</t>
    </rPh>
    <rPh sb="7" eb="9">
      <t>シュヨウ</t>
    </rPh>
    <phoneticPr fontId="10"/>
  </si>
  <si>
    <t>トルコ鞍部顆粒細胞腫</t>
    <rPh sb="5" eb="7">
      <t>カリュウ</t>
    </rPh>
    <rPh sb="7" eb="10">
      <t>サイボウシュ</t>
    </rPh>
    <phoneticPr fontId="10"/>
  </si>
  <si>
    <t>下垂体細胞腫</t>
    <rPh sb="0" eb="3">
      <t>カスイタイ</t>
    </rPh>
    <rPh sb="3" eb="6">
      <t>サイボウシュ</t>
    </rPh>
    <phoneticPr fontId="10"/>
  </si>
  <si>
    <t>退形成性髄芽腫</t>
    <rPh sb="0" eb="1">
      <t>タイ</t>
    </rPh>
    <rPh sb="1" eb="4">
      <t>ケイセイセイ</t>
    </rPh>
    <rPh sb="4" eb="5">
      <t>ズイ</t>
    </rPh>
    <rPh sb="5" eb="6">
      <t>ガ</t>
    </rPh>
    <rPh sb="6" eb="7">
      <t>シュ</t>
    </rPh>
    <phoneticPr fontId="10"/>
  </si>
  <si>
    <t>線維形成結節性髄芽腫</t>
    <rPh sb="0" eb="2">
      <t>センイ</t>
    </rPh>
    <rPh sb="2" eb="4">
      <t>ケイセイ</t>
    </rPh>
    <rPh sb="4" eb="7">
      <t>ケッセツセイ</t>
    </rPh>
    <rPh sb="7" eb="8">
      <t>ズイ</t>
    </rPh>
    <rPh sb="8" eb="9">
      <t>ガ</t>
    </rPh>
    <rPh sb="9" eb="10">
      <t>シュ</t>
    </rPh>
    <phoneticPr fontId="10"/>
  </si>
  <si>
    <t>大細胞性髄芽腫</t>
    <rPh sb="0" eb="4">
      <t>ダイサイボウセイ</t>
    </rPh>
    <rPh sb="4" eb="7">
      <t>ズイガシュ</t>
    </rPh>
    <phoneticPr fontId="10"/>
  </si>
  <si>
    <t>高度結節性髄芽腫</t>
    <rPh sb="0" eb="2">
      <t>コウド</t>
    </rPh>
    <rPh sb="2" eb="5">
      <t>ケッセツセイ</t>
    </rPh>
    <rPh sb="5" eb="8">
      <t>ズイガシュ</t>
    </rPh>
    <phoneticPr fontId="10"/>
  </si>
  <si>
    <t>髄芽腫、非WHT/非SHH</t>
    <rPh sb="0" eb="3">
      <t>ズイガシュ</t>
    </rPh>
    <rPh sb="4" eb="5">
      <t>ヒ</t>
    </rPh>
    <rPh sb="9" eb="10">
      <t>ヒ</t>
    </rPh>
    <phoneticPr fontId="10"/>
  </si>
  <si>
    <t>膠芽腫、IDH野生型</t>
    <rPh sb="0" eb="3">
      <t>コウガシュ</t>
    </rPh>
    <rPh sb="7" eb="10">
      <t>ヤセイガタ</t>
    </rPh>
    <phoneticPr fontId="10"/>
  </si>
  <si>
    <t>びまん性半球神経膠腫、H3 G34変異</t>
    <rPh sb="3" eb="4">
      <t>セイ</t>
    </rPh>
    <rPh sb="4" eb="6">
      <t>ハンキュウ</t>
    </rPh>
    <rPh sb="6" eb="8">
      <t>シンケイ</t>
    </rPh>
    <rPh sb="8" eb="10">
      <t>コウシュ</t>
    </rPh>
    <rPh sb="17" eb="19">
      <t>ヘンイ</t>
    </rPh>
    <phoneticPr fontId="10"/>
  </si>
  <si>
    <t>びまん性正中膠腫、H3 K27変異</t>
    <rPh sb="3" eb="4">
      <t>セイ</t>
    </rPh>
    <rPh sb="4" eb="6">
      <t>セイチュウ</t>
    </rPh>
    <rPh sb="6" eb="8">
      <t>コウシュ</t>
    </rPh>
    <rPh sb="15" eb="17">
      <t>ヘンイ</t>
    </rPh>
    <phoneticPr fontId="10"/>
  </si>
  <si>
    <t>小児高悪性度びまん性神経膠腫、H3野生型、IDH野生型</t>
    <rPh sb="0" eb="2">
      <t>ショウニ</t>
    </rPh>
    <rPh sb="2" eb="3">
      <t>コウ</t>
    </rPh>
    <rPh sb="3" eb="6">
      <t>アクセイド</t>
    </rPh>
    <rPh sb="9" eb="12">
      <t>セイシンケイ</t>
    </rPh>
    <rPh sb="12" eb="14">
      <t>コウシュ</t>
    </rPh>
    <rPh sb="17" eb="19">
      <t>ヤセイ</t>
    </rPh>
    <rPh sb="19" eb="20">
      <t>カタ</t>
    </rPh>
    <rPh sb="24" eb="26">
      <t>ヤセイ</t>
    </rPh>
    <rPh sb="26" eb="27">
      <t>カタ</t>
    </rPh>
    <phoneticPr fontId="10"/>
  </si>
  <si>
    <t>乳児半球神経膠腫</t>
    <rPh sb="0" eb="2">
      <t>ニュウジ</t>
    </rPh>
    <rPh sb="2" eb="4">
      <t>ハンキュウ</t>
    </rPh>
    <rPh sb="4" eb="6">
      <t>シンケイ</t>
    </rPh>
    <rPh sb="6" eb="8">
      <t>コウシュ</t>
    </rPh>
    <phoneticPr fontId="10"/>
  </si>
  <si>
    <t>血管中心性膠腫</t>
    <rPh sb="0" eb="2">
      <t>ケッカン</t>
    </rPh>
    <rPh sb="2" eb="4">
      <t>チュウシン</t>
    </rPh>
    <rPh sb="4" eb="5">
      <t>セイ</t>
    </rPh>
    <rPh sb="5" eb="7">
      <t>コウシュ</t>
    </rPh>
    <phoneticPr fontId="10"/>
  </si>
  <si>
    <t>びまん性低悪性度神経膠腫、MAPK経路変異</t>
    <rPh sb="3" eb="4">
      <t>セイ</t>
    </rPh>
    <rPh sb="4" eb="5">
      <t>テイ</t>
    </rPh>
    <rPh sb="5" eb="7">
      <t>アクセイ</t>
    </rPh>
    <rPh sb="7" eb="8">
      <t>ド</t>
    </rPh>
    <rPh sb="8" eb="10">
      <t>シンケイ</t>
    </rPh>
    <rPh sb="10" eb="12">
      <t>コウシュ</t>
    </rPh>
    <rPh sb="17" eb="19">
      <t>ケイロ</t>
    </rPh>
    <rPh sb="19" eb="21">
      <t>ヘンイ</t>
    </rPh>
    <phoneticPr fontId="10"/>
  </si>
  <si>
    <t>多形性低悪性度神経上皮腫瘍</t>
    <rPh sb="0" eb="3">
      <t>タケイセイ</t>
    </rPh>
    <rPh sb="3" eb="4">
      <t>テイ</t>
    </rPh>
    <rPh sb="4" eb="6">
      <t>アクセイ</t>
    </rPh>
    <rPh sb="6" eb="7">
      <t>ド</t>
    </rPh>
    <rPh sb="7" eb="9">
      <t>シンケイ</t>
    </rPh>
    <rPh sb="9" eb="11">
      <t>ジョウヒ</t>
    </rPh>
    <rPh sb="11" eb="13">
      <t>シュヨウ</t>
    </rPh>
    <phoneticPr fontId="10"/>
  </si>
  <si>
    <t>線維形成性乳児神経節膠腫</t>
    <rPh sb="0" eb="2">
      <t>センイ</t>
    </rPh>
    <rPh sb="2" eb="4">
      <t>ケイセイ</t>
    </rPh>
    <rPh sb="4" eb="5">
      <t>セイ</t>
    </rPh>
    <rPh sb="5" eb="7">
      <t>ニュウジ</t>
    </rPh>
    <rPh sb="7" eb="9">
      <t>シンケイ</t>
    </rPh>
    <rPh sb="9" eb="10">
      <t>セツ</t>
    </rPh>
    <rPh sb="10" eb="12">
      <t>コウシュ</t>
    </rPh>
    <phoneticPr fontId="10"/>
  </si>
  <si>
    <t>線維形成性乳児星細胞腫</t>
    <rPh sb="0" eb="2">
      <t>センイ</t>
    </rPh>
    <rPh sb="2" eb="4">
      <t>ケイセイ</t>
    </rPh>
    <rPh sb="4" eb="5">
      <t>セイ</t>
    </rPh>
    <rPh sb="5" eb="7">
      <t>ニュウジ</t>
    </rPh>
    <rPh sb="7" eb="8">
      <t>セイ</t>
    </rPh>
    <rPh sb="8" eb="11">
      <t>サイボウシュ</t>
    </rPh>
    <phoneticPr fontId="10"/>
  </si>
  <si>
    <t>中枢神経系免疫不全関連中枢神経リンパ腫</t>
    <rPh sb="0" eb="5">
      <t>チュウスウシンケイケイ</t>
    </rPh>
    <rPh sb="5" eb="7">
      <t>メンエキ</t>
    </rPh>
    <rPh sb="7" eb="9">
      <t>フゼン</t>
    </rPh>
    <rPh sb="9" eb="11">
      <t>カンレン</t>
    </rPh>
    <rPh sb="11" eb="13">
      <t>チュウスウ</t>
    </rPh>
    <rPh sb="13" eb="15">
      <t>シンケイ</t>
    </rPh>
    <rPh sb="18" eb="19">
      <t>シュ</t>
    </rPh>
    <phoneticPr fontId="10"/>
  </si>
  <si>
    <t>血管内大細胞型B細胞リンパ腫</t>
    <rPh sb="0" eb="3">
      <t>ケッカンナイ</t>
    </rPh>
    <rPh sb="3" eb="6">
      <t>ダイサイボウ</t>
    </rPh>
    <rPh sb="6" eb="7">
      <t>カタ</t>
    </rPh>
    <rPh sb="8" eb="10">
      <t>サイボウ</t>
    </rPh>
    <rPh sb="13" eb="14">
      <t>シュ</t>
    </rPh>
    <phoneticPr fontId="10"/>
  </si>
  <si>
    <t>リンパ腫様肉芽腫症</t>
    <rPh sb="3" eb="4">
      <t>シュ</t>
    </rPh>
    <rPh sb="4" eb="5">
      <t>ヨウ</t>
    </rPh>
    <rPh sb="5" eb="7">
      <t>ニクガ</t>
    </rPh>
    <rPh sb="7" eb="8">
      <t>シュ</t>
    </rPh>
    <rPh sb="8" eb="9">
      <t>ショウ</t>
    </rPh>
    <phoneticPr fontId="10"/>
  </si>
  <si>
    <t>中枢神経系びまん性大型B細胞リンパ腫</t>
    <rPh sb="0" eb="5">
      <t>チュウスウシンケイケイ</t>
    </rPh>
    <rPh sb="8" eb="9">
      <t>セイ</t>
    </rPh>
    <rPh sb="9" eb="11">
      <t>オオガタ</t>
    </rPh>
    <rPh sb="12" eb="14">
      <t>サイボウ</t>
    </rPh>
    <rPh sb="17" eb="18">
      <t>シュ</t>
    </rPh>
    <phoneticPr fontId="10"/>
  </si>
  <si>
    <t>硬膜MALTリンパ腫</t>
    <rPh sb="0" eb="2">
      <t>コウマク</t>
    </rPh>
    <rPh sb="9" eb="10">
      <t>シュ</t>
    </rPh>
    <phoneticPr fontId="10"/>
  </si>
  <si>
    <t>その他の中枢神経系低悪性度B細胞性リンパ腫</t>
    <rPh sb="2" eb="3">
      <t>タ</t>
    </rPh>
    <rPh sb="4" eb="6">
      <t>チュウスウ</t>
    </rPh>
    <rPh sb="6" eb="9">
      <t>シンケイケイ</t>
    </rPh>
    <rPh sb="9" eb="10">
      <t>テイ</t>
    </rPh>
    <rPh sb="10" eb="13">
      <t>アクセイド</t>
    </rPh>
    <rPh sb="14" eb="17">
      <t>サイボウセイ</t>
    </rPh>
    <rPh sb="20" eb="21">
      <t>シュ</t>
    </rPh>
    <phoneticPr fontId="10"/>
  </si>
  <si>
    <t>髄膜メラニン細胞腫</t>
    <rPh sb="6" eb="8">
      <t>サイボウ</t>
    </rPh>
    <rPh sb="8" eb="9">
      <t>シュ</t>
    </rPh>
    <phoneticPr fontId="10"/>
  </si>
  <si>
    <t>髄膜黒色腫</t>
    <rPh sb="0" eb="2">
      <t>ズイマク</t>
    </rPh>
    <rPh sb="2" eb="5">
      <t>コクショクシュ</t>
    </rPh>
    <phoneticPr fontId="10"/>
  </si>
  <si>
    <t>髄膜メラニン細胞増殖症</t>
    <rPh sb="6" eb="8">
      <t>サイボウ</t>
    </rPh>
    <rPh sb="8" eb="11">
      <t>ゾウショクショウ</t>
    </rPh>
    <phoneticPr fontId="10"/>
  </si>
  <si>
    <t>髄膜黒色腫症</t>
    <rPh sb="0" eb="2">
      <t>ズイマク</t>
    </rPh>
    <rPh sb="2" eb="5">
      <t>コクショクシュ</t>
    </rPh>
    <rPh sb="5" eb="6">
      <t>ショウ</t>
    </rPh>
    <phoneticPr fontId="10"/>
  </si>
  <si>
    <t>軟骨肉腫</t>
    <rPh sb="0" eb="2">
      <t>ナンコツ</t>
    </rPh>
    <rPh sb="2" eb="4">
      <t>ニクシュ</t>
    </rPh>
    <phoneticPr fontId="10"/>
  </si>
  <si>
    <t>間葉性軟骨肉腫</t>
    <rPh sb="0" eb="2">
      <t>カンヨウ</t>
    </rPh>
    <rPh sb="2" eb="3">
      <t>セイ</t>
    </rPh>
    <rPh sb="3" eb="5">
      <t>ナンコツ</t>
    </rPh>
    <rPh sb="5" eb="7">
      <t>ニクシュ</t>
    </rPh>
    <phoneticPr fontId="10"/>
  </si>
  <si>
    <t>孤立性線維性腫瘍</t>
    <rPh sb="0" eb="3">
      <t>コリツセイ</t>
    </rPh>
    <rPh sb="3" eb="6">
      <t>センイセイ</t>
    </rPh>
    <rPh sb="6" eb="8">
      <t>シュヨウ</t>
    </rPh>
    <phoneticPr fontId="10"/>
  </si>
  <si>
    <t>横紋筋肉腫</t>
    <rPh sb="0" eb="5">
      <t>オウモンキンニクシュ</t>
    </rPh>
    <phoneticPr fontId="10"/>
  </si>
  <si>
    <t>CIC遺伝子再構成肉腫</t>
    <rPh sb="3" eb="6">
      <t>イデンシ</t>
    </rPh>
    <rPh sb="6" eb="9">
      <t>サイコウセイ</t>
    </rPh>
    <rPh sb="9" eb="11">
      <t>ニクシュ</t>
    </rPh>
    <phoneticPr fontId="10"/>
  </si>
  <si>
    <t>ユーイング肉腫</t>
    <rPh sb="5" eb="7">
      <t>ニクシュ</t>
    </rPh>
    <phoneticPr fontId="10"/>
  </si>
  <si>
    <t>頭蓋内間葉系腫瘍、FET-CREB融合陽性</t>
    <rPh sb="0" eb="3">
      <t>ズガイナイ</t>
    </rPh>
    <rPh sb="3" eb="5">
      <t>カンヨウ</t>
    </rPh>
    <rPh sb="5" eb="6">
      <t>ケイ</t>
    </rPh>
    <rPh sb="6" eb="8">
      <t>シュヨウ</t>
    </rPh>
    <rPh sb="17" eb="19">
      <t>ユウゴウ</t>
    </rPh>
    <rPh sb="19" eb="21">
      <t>ヨウセイ</t>
    </rPh>
    <phoneticPr fontId="10"/>
  </si>
  <si>
    <t>原発性頭蓋内肉腫、DICER1変異</t>
    <rPh sb="0" eb="3">
      <t>ゲンパツセイ</t>
    </rPh>
    <rPh sb="3" eb="6">
      <t>ズガイナイ</t>
    </rPh>
    <rPh sb="6" eb="8">
      <t>ニクシュ</t>
    </rPh>
    <rPh sb="15" eb="17">
      <t>ヘンイ</t>
    </rPh>
    <phoneticPr fontId="10"/>
  </si>
  <si>
    <t>血管芽腫</t>
    <rPh sb="0" eb="2">
      <t>ケッカン</t>
    </rPh>
    <rPh sb="2" eb="4">
      <t>ガシュ</t>
    </rPh>
    <phoneticPr fontId="10"/>
  </si>
  <si>
    <t>血管腫及び血管奇形</t>
    <rPh sb="0" eb="3">
      <t>ケッカンシュ</t>
    </rPh>
    <rPh sb="3" eb="4">
      <t>オヨ</t>
    </rPh>
    <rPh sb="5" eb="7">
      <t>ケッカン</t>
    </rPh>
    <rPh sb="7" eb="9">
      <t>キケイ</t>
    </rPh>
    <phoneticPr fontId="10"/>
  </si>
  <si>
    <t>星細胞腫、IDH変異、グレード2</t>
    <rPh sb="0" eb="4">
      <t>セイサイボウシュ</t>
    </rPh>
    <rPh sb="8" eb="10">
      <t>ヘンイ</t>
    </rPh>
    <phoneticPr fontId="10"/>
  </si>
  <si>
    <t>星細胞腫、IDH変異、グレード4</t>
    <rPh sb="0" eb="4">
      <t>セイサイボウシュ</t>
    </rPh>
    <rPh sb="8" eb="10">
      <t>ヘンイ</t>
    </rPh>
    <phoneticPr fontId="10"/>
  </si>
  <si>
    <t>星細胞腫、IDH変異、グレード3</t>
    <rPh sb="0" eb="4">
      <t>セイサイボウシュ</t>
    </rPh>
    <rPh sb="8" eb="10">
      <t>ヘンイ</t>
    </rPh>
    <phoneticPr fontId="10"/>
  </si>
  <si>
    <t>乏突起膠腫、IDH変異および1p/19q共欠失、グレード2</t>
    <rPh sb="0" eb="1">
      <t>ボウ</t>
    </rPh>
    <rPh sb="1" eb="3">
      <t>トッキ</t>
    </rPh>
    <rPh sb="3" eb="5">
      <t>コウシュ</t>
    </rPh>
    <rPh sb="9" eb="11">
      <t>ヘンイ</t>
    </rPh>
    <rPh sb="20" eb="21">
      <t>キョウ</t>
    </rPh>
    <rPh sb="21" eb="23">
      <t>ケッシツ</t>
    </rPh>
    <phoneticPr fontId="10"/>
  </si>
  <si>
    <t>乏突起膠腫、IDH変異および1p/19q共欠失、グレード3</t>
    <rPh sb="0" eb="1">
      <t>ボウ</t>
    </rPh>
    <rPh sb="1" eb="3">
      <t>トッキ</t>
    </rPh>
    <rPh sb="3" eb="5">
      <t>コウシュ</t>
    </rPh>
    <rPh sb="9" eb="11">
      <t>ヘンイ</t>
    </rPh>
    <rPh sb="20" eb="21">
      <t>キョウ</t>
    </rPh>
    <rPh sb="21" eb="23">
      <t>ケッシツ</t>
    </rPh>
    <phoneticPr fontId="10"/>
  </si>
  <si>
    <t>リンパ腫様肉芽腫症、グレード1</t>
    <rPh sb="3" eb="4">
      <t>シュ</t>
    </rPh>
    <rPh sb="4" eb="5">
      <t>ヨウ</t>
    </rPh>
    <rPh sb="5" eb="7">
      <t>ニクガ</t>
    </rPh>
    <rPh sb="7" eb="8">
      <t>シュ</t>
    </rPh>
    <rPh sb="8" eb="9">
      <t>ショウ</t>
    </rPh>
    <phoneticPr fontId="10"/>
  </si>
  <si>
    <t>リンパ腫様肉芽腫症、グレード3</t>
    <rPh sb="3" eb="4">
      <t>シュ</t>
    </rPh>
    <rPh sb="4" eb="5">
      <t>ヨウ</t>
    </rPh>
    <rPh sb="5" eb="7">
      <t>ニクガ</t>
    </rPh>
    <rPh sb="7" eb="8">
      <t>シュ</t>
    </rPh>
    <rPh sb="8" eb="9">
      <t>ショウ</t>
    </rPh>
    <phoneticPr fontId="10"/>
  </si>
  <si>
    <t>リンパ腫様肉芽腫症、グレード2</t>
    <rPh sb="3" eb="4">
      <t>シュ</t>
    </rPh>
    <rPh sb="4" eb="5">
      <t>ヨウ</t>
    </rPh>
    <rPh sb="5" eb="7">
      <t>ニクガ</t>
    </rPh>
    <rPh sb="7" eb="8">
      <t>シュ</t>
    </rPh>
    <rPh sb="8" eb="9">
      <t>ショウ</t>
    </rPh>
    <phoneticPr fontId="10"/>
  </si>
  <si>
    <t>未分化大細胞性リンパ腫、ALK陰性</t>
    <rPh sb="0" eb="3">
      <t>ミブンカ</t>
    </rPh>
    <rPh sb="3" eb="4">
      <t>ダイ</t>
    </rPh>
    <rPh sb="4" eb="7">
      <t>サイボウセイ</t>
    </rPh>
    <rPh sb="10" eb="11">
      <t>シュ</t>
    </rPh>
    <rPh sb="15" eb="17">
      <t>インセイ</t>
    </rPh>
    <phoneticPr fontId="10"/>
  </si>
  <si>
    <t>未分化大細胞性リンパ腫、ALK陽性</t>
    <rPh sb="0" eb="3">
      <t>ミブンカ</t>
    </rPh>
    <rPh sb="3" eb="4">
      <t>ダイ</t>
    </rPh>
    <rPh sb="4" eb="7">
      <t>サイボウセイ</t>
    </rPh>
    <rPh sb="10" eb="11">
      <t>シュ</t>
    </rPh>
    <rPh sb="15" eb="17">
      <t>ヨウセイ</t>
    </rPh>
    <phoneticPr fontId="10"/>
  </si>
  <si>
    <t>濾胞性リンパ腫</t>
    <rPh sb="0" eb="3">
      <t>ロホウセイ</t>
    </rPh>
    <rPh sb="6" eb="7">
      <t>シュ</t>
    </rPh>
    <phoneticPr fontId="10"/>
  </si>
  <si>
    <t>リンパ形質細胞性リンパ腫</t>
    <rPh sb="3" eb="5">
      <t>ケイシツ</t>
    </rPh>
    <rPh sb="5" eb="8">
      <t>サイボウセイ</t>
    </rPh>
    <rPh sb="11" eb="12">
      <t>シュ</t>
    </rPh>
    <phoneticPr fontId="10"/>
  </si>
  <si>
    <t>NK/T細胞性リンパ腫</t>
    <rPh sb="4" eb="7">
      <t>サイボウセイ</t>
    </rPh>
    <rPh sb="10" eb="11">
      <t>シュ</t>
    </rPh>
    <phoneticPr fontId="10"/>
  </si>
  <si>
    <t>中枢神経系T細胞性リンパ腫</t>
    <rPh sb="0" eb="5">
      <t>チュウスウシンケイケイ</t>
    </rPh>
    <rPh sb="6" eb="9">
      <t>サイボウセイ</t>
    </rPh>
    <rPh sb="12" eb="13">
      <t>シュ</t>
    </rPh>
    <phoneticPr fontId="10"/>
  </si>
  <si>
    <t>軟骨肉腫</t>
    <rPh sb="0" eb="4">
      <t>ナンコツニクシュ</t>
    </rPh>
    <phoneticPr fontId="10"/>
  </si>
  <si>
    <t>脱分化軟骨肉腫</t>
    <rPh sb="0" eb="3">
      <t>ダツブンカ</t>
    </rPh>
    <rPh sb="3" eb="5">
      <t>ナンコツ</t>
    </rPh>
    <rPh sb="5" eb="7">
      <t>ニクシュ</t>
    </rPh>
    <phoneticPr fontId="10"/>
  </si>
  <si>
    <t>胞巣型横紋筋肉腫</t>
    <rPh sb="0" eb="1">
      <t>ホウ</t>
    </rPh>
    <rPh sb="1" eb="2">
      <t>ス</t>
    </rPh>
    <rPh sb="2" eb="3">
      <t>カタ</t>
    </rPh>
    <rPh sb="3" eb="8">
      <t>オウモンキンニクシュ</t>
    </rPh>
    <phoneticPr fontId="10"/>
  </si>
  <si>
    <t>胎児型横紋筋肉腫</t>
    <rPh sb="0" eb="2">
      <t>タイジ</t>
    </rPh>
    <rPh sb="2" eb="3">
      <t>カタ</t>
    </rPh>
    <rPh sb="3" eb="8">
      <t>オウモンキンニクシュ</t>
    </rPh>
    <phoneticPr fontId="10"/>
  </si>
  <si>
    <t>多形性横紋筋肉腫</t>
    <rPh sb="0" eb="3">
      <t>タケイセイ</t>
    </rPh>
    <rPh sb="3" eb="8">
      <t>オウモンキンニクシュ</t>
    </rPh>
    <phoneticPr fontId="10"/>
  </si>
  <si>
    <t>紡錘形細胞横紋筋肉腫</t>
    <rPh sb="0" eb="2">
      <t>ボウスイ</t>
    </rPh>
    <rPh sb="2" eb="3">
      <t>カタ</t>
    </rPh>
    <rPh sb="3" eb="5">
      <t>サイボウ</t>
    </rPh>
    <rPh sb="5" eb="10">
      <t>オウモンキンニクシュ</t>
    </rPh>
    <phoneticPr fontId="10"/>
  </si>
  <si>
    <t>脳動静脈奇形</t>
    <rPh sb="0" eb="1">
      <t>ノウ</t>
    </rPh>
    <rPh sb="1" eb="4">
      <t>ドウジョウミャク</t>
    </rPh>
    <rPh sb="4" eb="6">
      <t>キケイ</t>
    </rPh>
    <phoneticPr fontId="10"/>
  </si>
  <si>
    <t>毛細血管性血管腫</t>
    <rPh sb="0" eb="4">
      <t>モウサイケッカン</t>
    </rPh>
    <rPh sb="4" eb="5">
      <t>セイ</t>
    </rPh>
    <rPh sb="5" eb="8">
      <t>ケッカンシュ</t>
    </rPh>
    <phoneticPr fontId="10"/>
  </si>
  <si>
    <t>海綿状血管腫</t>
    <rPh sb="0" eb="1">
      <t>ウミ</t>
    </rPh>
    <rPh sb="1" eb="2">
      <t>ワタ</t>
    </rPh>
    <rPh sb="2" eb="3">
      <t>ジョウ</t>
    </rPh>
    <rPh sb="3" eb="6">
      <t>ケッカンシュ</t>
    </rPh>
    <phoneticPr fontId="10"/>
  </si>
  <si>
    <t>間葉系_非髄膜性中枢神経腫瘍</t>
    <rPh sb="0" eb="2">
      <t>カンヨウ</t>
    </rPh>
    <rPh sb="2" eb="3">
      <t>ケイ</t>
    </rPh>
    <rPh sb="4" eb="5">
      <t>ヒ</t>
    </rPh>
    <rPh sb="5" eb="8">
      <t>ズイマクセイ</t>
    </rPh>
    <rPh sb="8" eb="12">
      <t>チュウスウシンケイ</t>
    </rPh>
    <rPh sb="12" eb="14">
      <t>シュヨウ</t>
    </rPh>
    <phoneticPr fontId="10"/>
  </si>
  <si>
    <t>グリア神経細胞性腫瘍･神経細胞腫瘍</t>
    <rPh sb="3" eb="5">
      <t>シンケイ</t>
    </rPh>
    <rPh sb="5" eb="8">
      <t>サイボウセイ</t>
    </rPh>
    <rPh sb="8" eb="10">
      <t>シュヨウ</t>
    </rPh>
    <rPh sb="11" eb="13">
      <t>シンケイ</t>
    </rPh>
    <rPh sb="13" eb="15">
      <t>サイボウ</t>
    </rPh>
    <rPh sb="15" eb="17">
      <t>シュヨウ</t>
    </rPh>
    <phoneticPr fontId="10"/>
  </si>
  <si>
    <t>神経膠腫・グリア神経細胞性腫瘍・神経細胞腫瘍</t>
    <rPh sb="0" eb="2">
      <t>シンケイ</t>
    </rPh>
    <rPh sb="2" eb="4">
      <t>コウシュ</t>
    </rPh>
    <rPh sb="8" eb="10">
      <t>シンケイ</t>
    </rPh>
    <rPh sb="10" eb="13">
      <t>サイボウセイ</t>
    </rPh>
    <rPh sb="13" eb="15">
      <t>シュヨウ</t>
    </rPh>
    <rPh sb="16" eb="20">
      <t>シンケイサイボウ</t>
    </rPh>
    <rPh sb="20" eb="22">
      <t>シュヨウ</t>
    </rPh>
    <phoneticPr fontId="10"/>
  </si>
  <si>
    <t>髄芽腫_組織型</t>
    <phoneticPr fontId="10"/>
  </si>
  <si>
    <t>髄芽腫_分子型</t>
    <rPh sb="4" eb="6">
      <t>ブンシ</t>
    </rPh>
    <phoneticPr fontId="10"/>
  </si>
  <si>
    <t>孤立性髄膜メラニン細胞性腫瘍_メラニン細胞増殖症及び黒色腫症</t>
    <rPh sb="0" eb="3">
      <t>コリツセイ</t>
    </rPh>
    <rPh sb="3" eb="5">
      <t>ズイマク</t>
    </rPh>
    <rPh sb="9" eb="14">
      <t>サイボウセイシュヨウ</t>
    </rPh>
    <rPh sb="19" eb="21">
      <t>サイボウ</t>
    </rPh>
    <rPh sb="21" eb="24">
      <t>ゾウショクショウ</t>
    </rPh>
    <rPh sb="24" eb="25">
      <t>オヨ</t>
    </rPh>
    <rPh sb="26" eb="29">
      <t>コクショクシュ</t>
    </rPh>
    <rPh sb="29" eb="30">
      <t>ショウ</t>
    </rPh>
    <phoneticPr fontId="10"/>
  </si>
  <si>
    <t>びまん性髄膜メラニン細胞性腫瘍_メラニン細胞増殖症及び黒色腫症</t>
    <rPh sb="3" eb="4">
      <t>セイ</t>
    </rPh>
    <rPh sb="4" eb="6">
      <t>ズイマク</t>
    </rPh>
    <rPh sb="10" eb="15">
      <t>サイボウセイシュヨウ</t>
    </rPh>
    <rPh sb="20" eb="22">
      <t>サイボウ</t>
    </rPh>
    <rPh sb="22" eb="24">
      <t>ゾウショク</t>
    </rPh>
    <rPh sb="24" eb="25">
      <t>ショウ</t>
    </rPh>
    <rPh sb="25" eb="26">
      <t>オヨ</t>
    </rPh>
    <rPh sb="27" eb="30">
      <t>コクショクシュ</t>
    </rPh>
    <rPh sb="30" eb="31">
      <t>ショウ</t>
    </rPh>
    <phoneticPr fontId="10"/>
  </si>
  <si>
    <t>T細胞およびNK･T細胞性リンパ腫</t>
    <rPh sb="1" eb="3">
      <t>サイボウ</t>
    </rPh>
    <rPh sb="10" eb="13">
      <t>サイボウセイ</t>
    </rPh>
    <rPh sb="16" eb="17">
      <t>シュ</t>
    </rPh>
    <phoneticPr fontId="10"/>
  </si>
  <si>
    <t>未分化大細胞性リンパ腫_ALK陽性及びALK陰性</t>
    <rPh sb="0" eb="3">
      <t>ミブンカ</t>
    </rPh>
    <rPh sb="3" eb="6">
      <t>ダイサイボウ</t>
    </rPh>
    <rPh sb="6" eb="7">
      <t>セイ</t>
    </rPh>
    <rPh sb="10" eb="11">
      <t>シュ</t>
    </rPh>
    <rPh sb="15" eb="17">
      <t>ヨウセイ</t>
    </rPh>
    <rPh sb="17" eb="18">
      <t>オヨ</t>
    </rPh>
    <rPh sb="22" eb="24">
      <t>インセイ</t>
    </rPh>
    <phoneticPr fontId="10"/>
  </si>
  <si>
    <t>星細胞腫_IDH変異</t>
    <rPh sb="0" eb="4">
      <t>セイサイボウシュ</t>
    </rPh>
    <rPh sb="8" eb="10">
      <t>ヘンイ</t>
    </rPh>
    <phoneticPr fontId="10"/>
  </si>
  <si>
    <t>乏突起膠腫_IDH変異および1p･19q共欠失</t>
    <rPh sb="0" eb="1">
      <t>ボウ</t>
    </rPh>
    <rPh sb="1" eb="3">
      <t>トッキ</t>
    </rPh>
    <rPh sb="3" eb="5">
      <t>コウシュ</t>
    </rPh>
    <rPh sb="9" eb="11">
      <t>ヘンイ</t>
    </rPh>
    <rPh sb="20" eb="21">
      <t>キョウ</t>
    </rPh>
    <rPh sb="21" eb="23">
      <t>ケッシツ</t>
    </rPh>
    <phoneticPr fontId="10"/>
  </si>
  <si>
    <t>びまん性星細胞腫、MYB- or MYBL1変異</t>
    <rPh sb="3" eb="4">
      <t>セイ</t>
    </rPh>
    <rPh sb="4" eb="8">
      <t>セイサイボウシュ</t>
    </rPh>
    <rPh sb="22" eb="24">
      <t>ヘンイ</t>
    </rPh>
    <phoneticPr fontId="10"/>
  </si>
  <si>
    <t>髄芽腫、SHH 活性化およびTP53 変異</t>
    <rPh sb="0" eb="3">
      <t>ズイガシュ</t>
    </rPh>
    <rPh sb="8" eb="11">
      <t>カッセイカ</t>
    </rPh>
    <rPh sb="19" eb="21">
      <t>ヘンイ</t>
    </rPh>
    <phoneticPr fontId="10"/>
  </si>
  <si>
    <t>髄芽腫、SHH 活性化およびTP53 野生型</t>
    <rPh sb="0" eb="3">
      <t>ズイガシュ</t>
    </rPh>
    <rPh sb="8" eb="11">
      <t>カッセイカ</t>
    </rPh>
    <rPh sb="19" eb="22">
      <t>ヤセイガタ</t>
    </rPh>
    <phoneticPr fontId="10"/>
  </si>
  <si>
    <t>髄芽腫、WNT 活性化</t>
    <rPh sb="0" eb="3">
      <t>ズイガシュ</t>
    </rPh>
    <rPh sb="8" eb="11">
      <t>カッセイカ</t>
    </rPh>
    <phoneticPr fontId="10"/>
  </si>
  <si>
    <t>松果体部線維形成性粘液性腫瘍、SMARCB1変異</t>
    <rPh sb="0" eb="3">
      <t>ショウカタイ</t>
    </rPh>
    <rPh sb="3" eb="4">
      <t>ブ</t>
    </rPh>
    <rPh sb="4" eb="6">
      <t>センイ</t>
    </rPh>
    <rPh sb="6" eb="9">
      <t>ケイセイセイ</t>
    </rPh>
    <rPh sb="9" eb="12">
      <t>ネンエキセイ</t>
    </rPh>
    <rPh sb="12" eb="14">
      <t>シュヨウ</t>
    </rPh>
    <rPh sb="22" eb="24">
      <t>ヘンイ</t>
    </rPh>
    <phoneticPr fontId="10"/>
  </si>
  <si>
    <t>脊索腫(脳)</t>
    <rPh sb="0" eb="3">
      <t>セキサクシュ</t>
    </rPh>
    <rPh sb="4" eb="5">
      <t>ノウ</t>
    </rPh>
    <phoneticPr fontId="10"/>
  </si>
  <si>
    <t>中枢神経原発胚細胞腫瘍_GCT</t>
    <rPh sb="6" eb="9">
      <t>ハイサイボウ</t>
    </rPh>
    <rPh sb="9" eb="11">
      <t>シュヨウ</t>
    </rPh>
    <phoneticPr fontId="10"/>
  </si>
  <si>
    <t>下垂体細胞腫･トルコ鞍部顆粒細胞腫･下垂体紡錘形細胞オンコサイトーマ</t>
    <rPh sb="10" eb="12">
      <t>アンブ</t>
    </rPh>
    <rPh sb="12" eb="14">
      <t>カリュウ</t>
    </rPh>
    <rPh sb="14" eb="17">
      <t>サイボウシュ</t>
    </rPh>
    <phoneticPr fontId="10"/>
  </si>
  <si>
    <t>卵巣・卵管</t>
    <phoneticPr fontId="2"/>
  </si>
  <si>
    <t>食道・胃</t>
    <phoneticPr fontId="2"/>
  </si>
  <si>
    <t>前立腺</t>
    <rPh sb="0" eb="3">
      <t>ゼンリツセン</t>
    </rPh>
    <phoneticPr fontId="10"/>
  </si>
  <si>
    <r>
      <t>Grade3以上の有害事象(</t>
    </r>
    <r>
      <rPr>
        <sz val="11"/>
        <color rgb="FFFF0000"/>
        <rFont val="游ゴシック"/>
        <family val="3"/>
        <charset val="128"/>
        <scheme val="minor"/>
      </rPr>
      <t>非血液毒性</t>
    </r>
    <r>
      <rPr>
        <sz val="11"/>
        <color theme="1"/>
        <rFont val="游ゴシック"/>
        <family val="2"/>
        <charset val="128"/>
        <scheme val="minor"/>
      </rPr>
      <t>)の有無</t>
    </r>
    <phoneticPr fontId="2"/>
  </si>
  <si>
    <t>管理番号</t>
    <rPh sb="0" eb="2">
      <t>カンリ</t>
    </rPh>
    <rPh sb="2" eb="4">
      <t>バンゴウ</t>
    </rPh>
    <phoneticPr fontId="10"/>
  </si>
  <si>
    <t>第1階層</t>
    <rPh sb="0" eb="1">
      <t>ダイ</t>
    </rPh>
    <rPh sb="2" eb="4">
      <t>カイソウ</t>
    </rPh>
    <phoneticPr fontId="10"/>
  </si>
  <si>
    <t>第2階層</t>
    <rPh sb="0" eb="1">
      <t>ダイ</t>
    </rPh>
    <rPh sb="2" eb="4">
      <t>カイソウ</t>
    </rPh>
    <phoneticPr fontId="10"/>
  </si>
  <si>
    <t>第3階層</t>
    <rPh sb="0" eb="1">
      <t>ダイ</t>
    </rPh>
    <rPh sb="2" eb="4">
      <t>カイソウ</t>
    </rPh>
    <phoneticPr fontId="10"/>
  </si>
  <si>
    <t>第4階層</t>
    <rPh sb="0" eb="1">
      <t>ダイ</t>
    </rPh>
    <rPh sb="2" eb="4">
      <t>カイソウ</t>
    </rPh>
    <phoneticPr fontId="10"/>
  </si>
  <si>
    <t>第5階層</t>
    <rPh sb="0" eb="1">
      <t>ダイ</t>
    </rPh>
    <rPh sb="2" eb="4">
      <t>カイソウ</t>
    </rPh>
    <phoneticPr fontId="10"/>
  </si>
  <si>
    <t>第6階層</t>
    <rPh sb="0" eb="1">
      <t>ダイ</t>
    </rPh>
    <rPh sb="2" eb="4">
      <t>カイソウ</t>
    </rPh>
    <phoneticPr fontId="10"/>
  </si>
  <si>
    <t>第7階層</t>
    <rPh sb="0" eb="1">
      <t>ダイ</t>
    </rPh>
    <rPh sb="2" eb="4">
      <t>カイソウ</t>
    </rPh>
    <phoneticPr fontId="10"/>
  </si>
  <si>
    <t>最深階層のみ集約</t>
    <rPh sb="0" eb="2">
      <t>サイシン</t>
    </rPh>
    <rPh sb="2" eb="4">
      <t>カイソウ</t>
    </rPh>
    <rPh sb="6" eb="8">
      <t>シュウヤク</t>
    </rPh>
    <phoneticPr fontId="10"/>
  </si>
  <si>
    <t>#0340</t>
  </si>
  <si>
    <t>Adrenal Gland (ADRENAL_GLAND)_副腎</t>
  </si>
  <si>
    <t/>
  </si>
  <si>
    <t>副腎</t>
    <phoneticPr fontId="2"/>
  </si>
  <si>
    <t>#0341</t>
  </si>
  <si>
    <t>Adrenocortical Adenoma (ACA)_副腎皮質腺腫</t>
  </si>
  <si>
    <t>#0342</t>
  </si>
  <si>
    <t>#0343</t>
  </si>
  <si>
    <t>#0296</t>
  </si>
  <si>
    <t>Ampulla of Vater (AMPULLA_OF_VATER)_ファーター膨大部（ファーター乳頭部）</t>
  </si>
  <si>
    <t>ファーター膨大部（ファーター乳頭部）</t>
    <phoneticPr fontId="2"/>
  </si>
  <si>
    <t>#0297</t>
  </si>
  <si>
    <t>#0298</t>
  </si>
  <si>
    <t>#0299</t>
  </si>
  <si>
    <t>#0300</t>
  </si>
  <si>
    <t>#0314</t>
  </si>
  <si>
    <t>Biliary Tract (BILIARY_TRACT)_胆道</t>
  </si>
  <si>
    <t>胆道</t>
    <phoneticPr fontId="2"/>
  </si>
  <si>
    <t>#0323</t>
  </si>
  <si>
    <t>#0319</t>
  </si>
  <si>
    <t>#0320</t>
  </si>
  <si>
    <t>#0321</t>
  </si>
  <si>
    <t>#0322</t>
  </si>
  <si>
    <t>#0324</t>
  </si>
  <si>
    <t>#0315</t>
  </si>
  <si>
    <t>#0316</t>
  </si>
  <si>
    <t>#0317</t>
  </si>
  <si>
    <t>#0318</t>
  </si>
  <si>
    <t>#0366</t>
  </si>
  <si>
    <t>Bladder/Urinary Tract (BLADDER)_膀胱/尿路</t>
  </si>
  <si>
    <t>膀胱/尿路</t>
    <phoneticPr fontId="2"/>
  </si>
  <si>
    <t>#0367</t>
  </si>
  <si>
    <t>#0368</t>
  </si>
  <si>
    <t>#0369</t>
  </si>
  <si>
    <t>#0370</t>
  </si>
  <si>
    <t>#0371</t>
  </si>
  <si>
    <t>#0372</t>
  </si>
  <si>
    <t>#0373</t>
  </si>
  <si>
    <t>#0374</t>
  </si>
  <si>
    <t>#0375</t>
  </si>
  <si>
    <t>#0376</t>
  </si>
  <si>
    <t>#0377</t>
  </si>
  <si>
    <t>#0378</t>
  </si>
  <si>
    <t>#0379</t>
  </si>
  <si>
    <t>#0380</t>
  </si>
  <si>
    <t>#0381</t>
  </si>
  <si>
    <t>#0382</t>
  </si>
  <si>
    <t>#0383</t>
  </si>
  <si>
    <t>#0607</t>
  </si>
  <si>
    <t>Bone (BONE)_骨</t>
  </si>
  <si>
    <t>骨</t>
    <phoneticPr fontId="2"/>
  </si>
  <si>
    <t>#0608</t>
  </si>
  <si>
    <t>#0609</t>
  </si>
  <si>
    <t>#0610</t>
  </si>
  <si>
    <t>#0611</t>
  </si>
  <si>
    <t>#0612</t>
  </si>
  <si>
    <t>#0613</t>
  </si>
  <si>
    <t>#0614</t>
  </si>
  <si>
    <t>#0615</t>
  </si>
  <si>
    <t>#0616</t>
  </si>
  <si>
    <t>#0617</t>
  </si>
  <si>
    <t>#0618</t>
  </si>
  <si>
    <t>#0619</t>
  </si>
  <si>
    <t>#0620</t>
  </si>
  <si>
    <t>#0621</t>
  </si>
  <si>
    <t>#0622</t>
  </si>
  <si>
    <t>#0623</t>
  </si>
  <si>
    <t>#0624</t>
  </si>
  <si>
    <t>#0625</t>
  </si>
  <si>
    <t>#0626</t>
  </si>
  <si>
    <t>#0627</t>
  </si>
  <si>
    <t>#0628</t>
  </si>
  <si>
    <t>#0629</t>
  </si>
  <si>
    <t>#0630</t>
  </si>
  <si>
    <t>#0270</t>
  </si>
  <si>
    <t>Bowel (BOWEL)_腸</t>
  </si>
  <si>
    <t>#0271</t>
  </si>
  <si>
    <t>#0272</t>
  </si>
  <si>
    <t>#0273</t>
  </si>
  <si>
    <t>#0274</t>
  </si>
  <si>
    <t>#0275</t>
  </si>
  <si>
    <t>#0276</t>
  </si>
  <si>
    <t>Goblet Cell Adenocarcinoma of the Appendix (GCCAP)_虫垂杯細胞カルチノイド</t>
  </si>
  <si>
    <t>#0277</t>
  </si>
  <si>
    <t>#0278</t>
  </si>
  <si>
    <t>#0279</t>
  </si>
  <si>
    <t>#0280</t>
  </si>
  <si>
    <t>#0281</t>
  </si>
  <si>
    <t>#0282</t>
  </si>
  <si>
    <t>#0283</t>
  </si>
  <si>
    <t>#0284</t>
  </si>
  <si>
    <t>#0285</t>
  </si>
  <si>
    <t>#0286</t>
  </si>
  <si>
    <t>#0287</t>
  </si>
  <si>
    <t>#0288</t>
  </si>
  <si>
    <t>#0289</t>
  </si>
  <si>
    <t>#0290</t>
  </si>
  <si>
    <t>#0291</t>
  </si>
  <si>
    <t>#0292</t>
  </si>
  <si>
    <t>Small Bowel Cancer (SBC)_小腸癌</t>
  </si>
  <si>
    <t>#0293</t>
  </si>
  <si>
    <t>#0294</t>
  </si>
  <si>
    <t>#0295</t>
  </si>
  <si>
    <t>#0210</t>
  </si>
  <si>
    <t>Breast (BREAST)_乳房</t>
  </si>
  <si>
    <t>乳房</t>
    <phoneticPr fontId="2"/>
  </si>
  <si>
    <t>#0211</t>
  </si>
  <si>
    <t>#0212</t>
  </si>
  <si>
    <t>#0213</t>
  </si>
  <si>
    <t>#0214</t>
  </si>
  <si>
    <t>#0215</t>
  </si>
  <si>
    <t>#0216</t>
  </si>
  <si>
    <t>#0217</t>
  </si>
  <si>
    <t>#0218</t>
  </si>
  <si>
    <t>#0219</t>
  </si>
  <si>
    <t>#0220</t>
  </si>
  <si>
    <t>#0221</t>
  </si>
  <si>
    <t>#0222</t>
  </si>
  <si>
    <t>#0223</t>
  </si>
  <si>
    <t>#0224</t>
  </si>
  <si>
    <t>#0225</t>
  </si>
  <si>
    <t>#0226</t>
  </si>
  <si>
    <t>#0227</t>
  </si>
  <si>
    <t>#0228</t>
  </si>
  <si>
    <t>#0229</t>
  </si>
  <si>
    <t>#0230</t>
  </si>
  <si>
    <t>#0231</t>
  </si>
  <si>
    <t>#0232</t>
  </si>
  <si>
    <t>#0233</t>
  </si>
  <si>
    <t>#0234</t>
  </si>
  <si>
    <t>#0235</t>
  </si>
  <si>
    <t>#0236</t>
  </si>
  <si>
    <t>#0237</t>
  </si>
  <si>
    <t>#0238</t>
  </si>
  <si>
    <t>#0239</t>
  </si>
  <si>
    <t>#0240</t>
  </si>
  <si>
    <t xml:space="preserve">Metaplastic Adenosquamous Carcinoma (MASC)_腺扁平上皮癌 </t>
  </si>
  <si>
    <t>#0241</t>
  </si>
  <si>
    <t xml:space="preserve">Metaplastic Squamous Cell Carcinoma (MSCC)_扁平上皮癌 </t>
  </si>
  <si>
    <t>#0242</t>
  </si>
  <si>
    <t>#0243</t>
  </si>
  <si>
    <t xml:space="preserve">Carcinoma with Chondroid Metaplasia (CCHM)_軟骨化生を伴う癌 </t>
  </si>
  <si>
    <t>#0244</t>
  </si>
  <si>
    <t xml:space="preserve">Carcinoma with Osseous Metaplasia (COM)_骨化生を伴う癌 </t>
  </si>
  <si>
    <t>#0245</t>
  </si>
  <si>
    <t>#0462</t>
  </si>
  <si>
    <t>Cervix (CERVIX)_子宮頸部</t>
  </si>
  <si>
    <t>子宮頸部</t>
    <phoneticPr fontId="2"/>
  </si>
  <si>
    <t>#0463</t>
  </si>
  <si>
    <t>#0464</t>
  </si>
  <si>
    <t>#0465</t>
  </si>
  <si>
    <t>#0466</t>
  </si>
  <si>
    <t>#0467</t>
  </si>
  <si>
    <t>#0468</t>
  </si>
  <si>
    <t xml:space="preserve">Mesonephric Carcinoma (CEMN)_子宮頸部中腎癌 </t>
  </si>
  <si>
    <t>#0469</t>
  </si>
  <si>
    <t>#0470</t>
  </si>
  <si>
    <t xml:space="preserve">Gastric Type Mucinous Carcinoma (GCEMU)_子宮頸部胃型粘液癌 </t>
  </si>
  <si>
    <t>#0471</t>
  </si>
  <si>
    <t xml:space="preserve">Intestinal Type Mucinous Carcinoma (ICEMU)_子宮頸部腸型粘液癌 </t>
  </si>
  <si>
    <t>#0472</t>
  </si>
  <si>
    <t>Signet Ring Mucinous Carcinoma (SCEMU)_子宮頸部印環細胞粘液癌</t>
  </si>
  <si>
    <t>#0473</t>
  </si>
  <si>
    <t>#0474</t>
  </si>
  <si>
    <t>#0475</t>
  </si>
  <si>
    <t>#0476</t>
  </si>
  <si>
    <t>#0477</t>
  </si>
  <si>
    <t>#0478</t>
  </si>
  <si>
    <t>#0479</t>
  </si>
  <si>
    <t>#0480</t>
  </si>
  <si>
    <t>#0481</t>
  </si>
  <si>
    <t>#0482</t>
  </si>
  <si>
    <t>#0483</t>
  </si>
  <si>
    <t>#0484</t>
  </si>
  <si>
    <t>#0485</t>
  </si>
  <si>
    <t>#0874</t>
  </si>
  <si>
    <t>CNS/Brain (WHO_BRAIN)_中枢神経系/脳</t>
  </si>
  <si>
    <t>中枢神経系/脳</t>
    <phoneticPr fontId="2"/>
  </si>
  <si>
    <t>#0931</t>
  </si>
  <si>
    <t>Choroid plexus tumours (WHO_CPT)_脈絡叢腫瘍</t>
  </si>
  <si>
    <t>#0933</t>
  </si>
  <si>
    <t>Atypical choroid plexus papilloma (WHO_ACPP)_異型脈絡叢乳頭腫</t>
  </si>
  <si>
    <t>#0934</t>
  </si>
  <si>
    <t>Choroid plexus carcinoma (WHO_CPC)_脈絡叢癌</t>
  </si>
  <si>
    <t>#0932</t>
  </si>
  <si>
    <t>Choroid plexus papilloma (WHO_CPP)_脈絡叢乳頭腫</t>
  </si>
  <si>
    <t>#0960</t>
  </si>
  <si>
    <t>Cranial and paraspinal nerve tumours (WHO_CPNT)_脳神経および脊髄神経腫瘍</t>
  </si>
  <si>
    <t>#0969</t>
  </si>
  <si>
    <t>Cauda equina neuroendocrine tumour (WHO_previously_paraganglioma)_馬尾神経内分泌腫瘍（傍神経節腫）</t>
  </si>
  <si>
    <t>#0966</t>
  </si>
  <si>
    <t>Hybrid nerve sheath tumours (WHO_HNST)_混成神経鞘腫瘍</t>
  </si>
  <si>
    <t>#0967</t>
  </si>
  <si>
    <t>Malignant melanotic nerve sheath tumour (WHO_MMNST)_悪性メラニン性神経鞘腫瘍</t>
  </si>
  <si>
    <t>#0968</t>
  </si>
  <si>
    <t>Malignant peripheral nerve sheath tumour (WHO_MPNST)_悪性末梢神経鞘腫瘍</t>
  </si>
  <si>
    <t>#0962</t>
  </si>
  <si>
    <t>Neurofibroma (WHO_NFIB)_神経線維腫</t>
  </si>
  <si>
    <t>#0963</t>
  </si>
  <si>
    <t>Neurofibroma (WHO_NFIBNOS)_神経線維腫</t>
  </si>
  <si>
    <t>#0964</t>
  </si>
  <si>
    <t>Plexiform neurofibroma (WHO_PNFIB)_蔓状神経線維腫</t>
  </si>
  <si>
    <t>#0965</t>
  </si>
  <si>
    <t>Perineurioma (WHO_PNEU)_神経周膜腫</t>
  </si>
  <si>
    <t>#0961</t>
  </si>
  <si>
    <t>Schwannoma (WHO_SCHW)_シュワン細胞腫</t>
  </si>
  <si>
    <t>#0935</t>
  </si>
  <si>
    <t>Embryonal tumours (WHO_EMBT)_胎児性腫瘍</t>
  </si>
  <si>
    <t>#0936</t>
  </si>
  <si>
    <t>Medulloblastoma (WHO_MBL)_髄芽腫</t>
  </si>
  <si>
    <t>#0942</t>
  </si>
  <si>
    <t>Medulloblastomas, histologically defined (WHO_MBL_HD)_髄芽腫、組織型</t>
  </si>
  <si>
    <t>#0946</t>
  </si>
  <si>
    <t>Anaplastic medulloblastoma (WHO_AMBL)_退形成性髄芽腫</t>
  </si>
  <si>
    <t>#0943</t>
  </si>
  <si>
    <t>Desmoplastic nodular medulloblastoma (WHO_DNMBL)_線維形成結節性髄芽腫</t>
  </si>
  <si>
    <t>#0945</t>
  </si>
  <si>
    <t>Large cell medulloblastoma (WHO_LCMBL)_大細胞性髄芽腫</t>
  </si>
  <si>
    <t>#0944</t>
  </si>
  <si>
    <t>Medulloblastoma with extensive nodularity (WHO_MBL_EN)_高度結節性髄芽腫</t>
  </si>
  <si>
    <t>#0937</t>
  </si>
  <si>
    <t>Medulloblastomas, molecularly defined (WHO_MBL_MD)_髄芽腫、分子型</t>
  </si>
  <si>
    <t>#0941</t>
  </si>
  <si>
    <t>Medulloblastoma, non-WNT/non-SHH (WHO_MBL_non-WNT/non-SHH)_髄芽腫、非WHT/非SHH</t>
  </si>
  <si>
    <t>#0940</t>
  </si>
  <si>
    <t>Medulloblastoma, SHH-activated and TP53-mutant (WHO_MBL_SHH-a_TP53-m)_髄芽腫、SHH 活性化およびTP53 変異</t>
  </si>
  <si>
    <t>#0939</t>
  </si>
  <si>
    <t>Medulloblastoma, SHH-activated and TP53-wildtype (WHO_MBL_SHH-a_TP53-w)_髄芽腫、SHH 活性化およびTP53 野生型</t>
  </si>
  <si>
    <t>#0938</t>
  </si>
  <si>
    <t>Medulloblastoma, WNT-activated (WHO_MBL_WNT-a)_髄芽腫、WNT 活性化</t>
  </si>
  <si>
    <t>#0947</t>
  </si>
  <si>
    <t>Other CNS embryonal tumours (WHO_OCNSEMBT)_その他中枢神経系胎児性腫瘍</t>
  </si>
  <si>
    <t>#0948</t>
  </si>
  <si>
    <t>Atypical teratoid/rhabdoid tumour (WHO_AT/RT)_非定型奇形腫様ラブドイド腫瘍</t>
  </si>
  <si>
    <t>#0953</t>
  </si>
  <si>
    <t>CNS embryonal tumour not elsewhere classified (NEC)/not otherwise specified (NOS) (WHO_CNSEMBT_NEC/NOS)_中枢神経系胎児性腫瘍、その他、未確定</t>
  </si>
  <si>
    <t>#0951</t>
  </si>
  <si>
    <t>CNS neuroblastoma, FOXR2-activated (WHO_CNSNB_FOXR2-A)_中枢神経系神経芽腫、FOXR2活性化</t>
  </si>
  <si>
    <t>#0952</t>
  </si>
  <si>
    <t>CNS tumour with BCOR internal tandem duplication (WHO_CNST_BCOR-ITD)_BCOR遺伝子内縦列重複を伴う中枢神経腫瘍</t>
  </si>
  <si>
    <t>#0949</t>
  </si>
  <si>
    <t>Cribriform neuroepithelial tumour (WHO_CNET)_篩状神経上皮腫瘍</t>
  </si>
  <si>
    <t>#0950</t>
  </si>
  <si>
    <t>Embryonal tumour with multilayered rosettes (WHO_EMBTMR)_多層ロゼット性胎児性腫瘍</t>
  </si>
  <si>
    <t>#1037</t>
  </si>
  <si>
    <t>Germ cell tumours (WHO_BGCT)_中枢神経原発胚細胞腫瘍</t>
  </si>
  <si>
    <t>#1038</t>
  </si>
  <si>
    <t>Germ cell tumours of the CNS (WHO_GCT_CNS)_中枢神経原発胚細胞腫瘍</t>
  </si>
  <si>
    <t>#1045</t>
  </si>
  <si>
    <t>Choriocarcinoma (WHO_BCCA)_中枢神経原発絨毛癌</t>
  </si>
  <si>
    <t>#1043</t>
  </si>
  <si>
    <t>Embryonal carcinoma (WHO_BEC)_中枢神経原発胎児性癌</t>
  </si>
  <si>
    <t>#1042</t>
  </si>
  <si>
    <t>Germinoma (WHO_BGMN)_中枢神経原発ジャーミノーマ（胚腫）</t>
  </si>
  <si>
    <t>#1040</t>
  </si>
  <si>
    <t>Immature teratoma (WHO_BIMT)_中枢神経原発未熟奇形腫</t>
  </si>
  <si>
    <t>#1039</t>
  </si>
  <si>
    <t>Mature teratoma (WHO_BMT)_中枢神経原発成熟奇形腫</t>
  </si>
  <si>
    <t>#1046</t>
  </si>
  <si>
    <t>Mixed germ cell tumour (WHO_BMGCT)_中枢神経原発混合胚細胞腫瘍</t>
  </si>
  <si>
    <t>#1041</t>
  </si>
  <si>
    <t>Teratoma with somatic-type malignancy (WHO_BTSTM)_中枢神経原発悪性転化を伴う奇形腫</t>
  </si>
  <si>
    <t>#1044</t>
  </si>
  <si>
    <t>Yolk sac tumour (WHO_BYST)_中枢神経原発卵黄嚢腫瘍</t>
  </si>
  <si>
    <t>#0875</t>
  </si>
  <si>
    <t>Gliomas, glioneuronal tumours, and neuronal tumours (WHO_G/GNT/NT)_神経膠腫/グリア神経細胞性腫瘍/神経細胞腫瘍</t>
  </si>
  <si>
    <t>#0896</t>
  </si>
  <si>
    <t>Circumscribed astrocytic gliomas (WHO_CASTRG)_孤立性星細胞系神経膠腫</t>
  </si>
  <si>
    <t>#0902</t>
  </si>
  <si>
    <t>Astroblastoma, MN1-altered (WHO_ASTB_MN1-A)_星芽腫、MN1変異</t>
  </si>
  <si>
    <t>#0901</t>
  </si>
  <si>
    <t>Chordoid glioma (WHO_CHGL)_脊索腫様膠腫</t>
  </si>
  <si>
    <t>#0898</t>
  </si>
  <si>
    <t>High-grade astrocytoma with piloid features (WHO_HGASTRP)_毛様細胞様高悪性度星細胞腫</t>
  </si>
  <si>
    <t>#0897</t>
  </si>
  <si>
    <t>Pilocytic astrocytoma (WHO_PAST)_毛様細胞性星細胞腫</t>
  </si>
  <si>
    <t>#0899</t>
  </si>
  <si>
    <t>Pleomorphic xanthoastrocytoma (WHO_PXA)_多形黄色星細胞腫</t>
  </si>
  <si>
    <t>#0900</t>
  </si>
  <si>
    <t>Subependymal giant cell astrocytoma (WHO_SGCASTR)_上衣下巨細胞性星細胞腫</t>
  </si>
  <si>
    <t>#0876</t>
  </si>
  <si>
    <t>Diffuse gliomas (WHO_DIFG)_びまん性神経膠腫</t>
  </si>
  <si>
    <t>#0877</t>
  </si>
  <si>
    <t>Adult-type diffuse gliomas (WHO_DIFG_AT)_成人びまん性神経膠腫</t>
  </si>
  <si>
    <t>#0878</t>
  </si>
  <si>
    <t>Astrocytoma, IDH-mutant (WHO_ASTR_IDH-M)_星細胞腫、IDH 変異</t>
  </si>
  <si>
    <t>#0879</t>
  </si>
  <si>
    <t>Astrocytoma, IDH-mutant, grade 2 (WHO_ASTR_IDH-M_Gr2)_星細胞腫、IDH 変異、グレード2</t>
  </si>
  <si>
    <t>#0880</t>
  </si>
  <si>
    <t>Astrocytoma, IDH-mutant, grade 3 (WHO_ASTR_IDH-M_Gr3)_星細胞腫、IDH 変異、グレード3</t>
  </si>
  <si>
    <t>#0881</t>
  </si>
  <si>
    <t>Astrocytoma, IDH-mutant, grade 4 (WHO_ASTR_IDH-M_Gr4)_星細胞腫、IDH 変異、グレード4</t>
  </si>
  <si>
    <t>#0885</t>
  </si>
  <si>
    <t>Glioblastoma, IDH-wildtype (WHO_GB_IDH-W)_膠芽腫、IDH 野生型</t>
  </si>
  <si>
    <t>#0882</t>
  </si>
  <si>
    <t>Oligodendroglioma, IDH-mutant and 1p/19q-codeleted (WHO_ODG_IDH-M)_乏突起膠腫、IDH 変異および1p/19q 共欠失</t>
  </si>
  <si>
    <t>#0883</t>
  </si>
  <si>
    <t>Oligodendroglioma, IDH-mutant and 1p/19q-codeleted, grade 2 (WHO_ODG_IDH-M_Gr2)_乏突起膠腫、IDH 変異および1p/19q 共欠失、グレード2</t>
  </si>
  <si>
    <t>#0884</t>
  </si>
  <si>
    <t>Oligodendroglioma, IDH-mutant and 1p/19q-codeleted, grade 3 (WHO_ODG_IDH-M_Gr3)_乏突起膠腫、IDH 変異および1p/19q 共欠失、グレード3</t>
  </si>
  <si>
    <t>#0891</t>
  </si>
  <si>
    <t>Paediatric-type diffuse high-grade gliomas (WHO_DIFG_PTHG)_小児高悪性度びまん性神経膠腫</t>
  </si>
  <si>
    <t>#0893</t>
  </si>
  <si>
    <t>Diffuse hemispheric glioma, H3 G34-mutant (WHO_DMG_H3G34-M)_びまん性半球神経膠腫、H3 G34変異</t>
  </si>
  <si>
    <t>#0892</t>
  </si>
  <si>
    <t>Diffuse midline glioma, H3 K27-altered (WHO_DMG_H3K27-A)_びまん性正中膠腫、H3 K27 変異</t>
  </si>
  <si>
    <t>#0894</t>
  </si>
  <si>
    <t>Diffuse paediatric-type high-grade glioma, H3-wildtype and IDH-wildtype (WHO_DIFG_PTHG_H3-W_IDH-W)_小児高悪性度びまん性神経膠腫、H3野生型、IDH野生型</t>
  </si>
  <si>
    <t>#0895</t>
  </si>
  <si>
    <t>Infant-type hemispheric glioma (WHO_ITHG)_乳児半球神経膠腫</t>
  </si>
  <si>
    <t>#0886</t>
  </si>
  <si>
    <t>Paediatric-type diffuse low-grade gliomas (WHO_DIFG_PTLG)_小児低悪性度びまん性神経膠腫</t>
  </si>
  <si>
    <t>#0888</t>
  </si>
  <si>
    <t>Angiocentric glioma (WHO_ANGL)_血管中心性膠腫</t>
  </si>
  <si>
    <t>#0887</t>
  </si>
  <si>
    <t>Diffuse astrocytoma, MYB- or MYBL1-altered (WHO_DASTR_MYB/MYBL1-A)_びまん性星細胞腫、MYB- or MYBL1変異</t>
  </si>
  <si>
    <t>#0890</t>
  </si>
  <si>
    <t>Diffuse low-grade glioma, MAPK pathway-altered (WHO_DLGG_MAPK-A)_びまん性低悪性度神経膠腫、MAPK経路変異</t>
  </si>
  <si>
    <t>#0889</t>
  </si>
  <si>
    <t>Polymorphous low-grade neuroepithelial tumour of the young (WHO_PLGNETY)_多形性低悪性度神経上皮腫瘍</t>
  </si>
  <si>
    <t>#0920</t>
  </si>
  <si>
    <t>Ependymal tumours (WHO_EPMT)_上衣系腫瘍</t>
  </si>
  <si>
    <t>#0929</t>
  </si>
  <si>
    <t>Myxopapillary ependymoma (WHO_MPE)_粘液乳頭状上衣腫</t>
  </si>
  <si>
    <t>#0924</t>
  </si>
  <si>
    <t>Posterior fossa ependymoma, NOS (WHO_PFEPMT_NOS)_後頭蓋窩上衣腫、未確定</t>
  </si>
  <si>
    <t>#0925</t>
  </si>
  <si>
    <t>Posterior fossa group A (PFA) ependymoma (WHO_PFAEPMT)_後頭蓋窩上衣腫、グループA</t>
  </si>
  <si>
    <t>#0926</t>
  </si>
  <si>
    <t>Posterior fossa group B (PFB) ependymoma (WHO_PFBEPMT)_後頭蓋窩上衣腫、グループB</t>
  </si>
  <si>
    <t>#0928</t>
  </si>
  <si>
    <t>Spinal ependymoma, MYCN-amplified (WHO_SEPMT_MYCN-AMP)_脊髄上衣腫、MYCN増幅</t>
  </si>
  <si>
    <t>#0927</t>
  </si>
  <si>
    <t>Spinal ependymoma, NOS (WHO_SEPMT)_脊髄上衣腫、未確定</t>
  </si>
  <si>
    <t>#0930</t>
  </si>
  <si>
    <t>Subependymoma (WHO_SUBE)_上衣下腫</t>
  </si>
  <si>
    <t>#0921</t>
  </si>
  <si>
    <t>Supratentorial ependymoma, NOS (WHO_STEPMT_NOS)_テント上上衣腫、未確定</t>
  </si>
  <si>
    <t>#0923</t>
  </si>
  <si>
    <t>Supratentorial ependymoma, YAP1 fusion-positive (WHO_STEPMT_YAP1-POS)_テント上上衣腫、YAP1 融合陽性</t>
  </si>
  <si>
    <t>#0922</t>
  </si>
  <si>
    <t>Supratentorial ependymoma, ZFTA fusion-positive (WHO_STEPMT_ZFTA-POS)_テント上上衣腫、ZFTA 融合陽性</t>
  </si>
  <si>
    <t>#0903</t>
  </si>
  <si>
    <t>Glioneuronal and neuronal tumours (WHO_GNT/NT)_グリア神経細胞性腫瘍/神経細胞腫瘍</t>
  </si>
  <si>
    <t>#0917</t>
  </si>
  <si>
    <t>Central neurocytoma (WHO_CNC)_中枢性神経細胞腫</t>
  </si>
  <si>
    <t>#0919</t>
  </si>
  <si>
    <t>Cerebellar liponeurocytoma (WHO_CLNC)_小脳脂肪神経細胞腫</t>
  </si>
  <si>
    <t>#0906</t>
  </si>
  <si>
    <t>Desmoplastic infantile ganglioglioma / desmoplastic infantile astrocytoma (WHO_DIG/DIA)_線維形成性乳児星細胞腫および神経節膠腫</t>
  </si>
  <si>
    <t>#0908</t>
  </si>
  <si>
    <t>Desmoplastic infantile astrocytoma (WHO_DIA)_線維形成性乳児神経節膠腫</t>
  </si>
  <si>
    <t>#0907</t>
  </si>
  <si>
    <t>Desmoplastic infantile ganglioglioma (WHO_DIG)_線維形成性乳児星細胞腫</t>
  </si>
  <si>
    <t>#0910</t>
  </si>
  <si>
    <t>Diffuse glioneuronal tumour with oligodendroglioma-like features and nuclear clusters (WHO_DGNTODG-LNC)_乏突起膠細胞様特徴と核クラスターを有するびまん性グリア神経細胞性腫瘍</t>
  </si>
  <si>
    <t>#0914</t>
  </si>
  <si>
    <t>Diffuse leptomeningeal glioneuronal tumour (WHO_DLGNT)_びまん髄膜性グリア神経細胞性腫瘍</t>
  </si>
  <si>
    <t>#0909</t>
  </si>
  <si>
    <t>Dysembryoplastic neuroepithelial tumour (WHO_DNET)_胚芽異形成神経上皮腫瘍</t>
  </si>
  <si>
    <t>#0916</t>
  </si>
  <si>
    <t>Dysplastic cerebellar gangliocytoma (Lhermitte-Duclos disease) (WHO_LDD)_小脳異形成性神経節細胞腫（レルミット・ダクロス病）</t>
  </si>
  <si>
    <t>#0918</t>
  </si>
  <si>
    <t>Extraventricular neurocytoma (WHO_EVN)_脳室外神経細胞腫</t>
  </si>
  <si>
    <t>#0905</t>
  </si>
  <si>
    <t>Gangliocytoma (WHO_GNC)_神経節細胞腫</t>
  </si>
  <si>
    <t>#0904</t>
  </si>
  <si>
    <t>Ganglioglioma (WHO_GNG)_神経節膠腫</t>
  </si>
  <si>
    <t>#0915</t>
  </si>
  <si>
    <t>Multinodular and vacuolating neuronal tumour (WHO_MVNT)_多結節空胞状神経細胞腫瘍</t>
  </si>
  <si>
    <t>#0913</t>
  </si>
  <si>
    <t>Myxoid glioneuronal tumour (WHO_MGNT)_粘液性グリア神経細胞性腫瘍</t>
  </si>
  <si>
    <t>#0911</t>
  </si>
  <si>
    <t>Papillary glioneuronal tumour (WHO_PGNT)_乳頭状グリア神経細胞性腫瘍</t>
  </si>
  <si>
    <t>#0912</t>
  </si>
  <si>
    <t>Rosette-forming glioneuronal tumour (WHO_RGNT)_ロゼット形成性グリア神経細胞性腫瘍</t>
  </si>
  <si>
    <t>#1010</t>
  </si>
  <si>
    <t>Haematolymphoid tumours involving the CNS (WHO_HLT_CNS)_中枢神経原発造血リンパ組織腫瘍</t>
  </si>
  <si>
    <t>#1031</t>
  </si>
  <si>
    <t>Histiocytic tumours (WHO_HIST_CNS)_中枢神経原発組織球性腫瘍</t>
  </si>
  <si>
    <t>#1032</t>
  </si>
  <si>
    <t>Erdheim-Chester disease (WHO_ECD_CNS)_中枢神経原発エルドハイム・チェスター病</t>
  </si>
  <si>
    <t>#1036</t>
  </si>
  <si>
    <t>Histiocytic sarcoma (WHO_HS_CNS)_中枢神経原発組織球性肉腫</t>
  </si>
  <si>
    <t>#1034</t>
  </si>
  <si>
    <t>Juvenile xanthogranuloma (WHO_JXG_CNS)_中枢神経原発若年性黄色肉芽腫</t>
  </si>
  <si>
    <t>#1035</t>
  </si>
  <si>
    <t>Langerhans cell histiocytosis (WHO_LCH_CNS)_中枢神経原発ランゲルハンス細胞組織球症</t>
  </si>
  <si>
    <t>#1033</t>
  </si>
  <si>
    <t>Rosai-Dorfman disease (WHO_RDD_CNS)_中枢神経原発ロサイ・ドルフマン病</t>
  </si>
  <si>
    <t>#1011</t>
  </si>
  <si>
    <t>Lymphomas (WHO_LYM_CNS)_中枢神経原リンパ腫</t>
  </si>
  <si>
    <t>#1012</t>
  </si>
  <si>
    <t>CNS lymphomas (WHO_CNS_LYM)_中枢神経系リンパ腫</t>
  </si>
  <si>
    <t>#1014</t>
  </si>
  <si>
    <t>Immunodeficiency-associated CNS lymphomas (WHO_IDLYM_CNS)_中枢神経系免疫不全関連中枢神経リンパ腫</t>
  </si>
  <si>
    <t>#1019</t>
  </si>
  <si>
    <t>Intravascular large B-cell lymphoma (WHO_IVLBCL_CNS)_血管内大細胞型B 細胞リンパ腫</t>
  </si>
  <si>
    <t>#1015</t>
  </si>
  <si>
    <t>Lymphomatoid granulomatosis (WHO_LYG_CNS)_リンパ腫様肉芽腫症</t>
  </si>
  <si>
    <t>#1016</t>
  </si>
  <si>
    <t>Lymphomatoid granulomatosis, grade 1 (WHO_LYG_CNS_Gr1)_リンパ腫様肉芽腫症、グレード1</t>
  </si>
  <si>
    <t>#1017</t>
  </si>
  <si>
    <t>Lymphomatoid granulomatosis, grade 2 (WHO_LYG_CNS_Gr2)_リンパ腫様肉芽腫症、グレード2</t>
  </si>
  <si>
    <t>#1018</t>
  </si>
  <si>
    <t>Lymphomatoid granulomatosis, grade 3 (WHO_LYG_CNS_Gr3)_リンパ腫様肉芽腫症、グレード3</t>
  </si>
  <si>
    <t>#1013</t>
  </si>
  <si>
    <t>Primary diffuse large B-cell lymphoma of the CNS (WHO_PDLBCL_CNS)_中枢神経系びまん性大型B 細胞リンパ腫</t>
  </si>
  <si>
    <t>#1020</t>
  </si>
  <si>
    <t>Miscellaneous rare lymphomas in the CNS (WHO_MISRLYM_CNS)_中枢神経系におけるその他の希少なリンパ腫</t>
  </si>
  <si>
    <t>#1025</t>
  </si>
  <si>
    <t>Anaplastic large cell lymphoma (ALK+/ALK-) (WHO_ALCL_ALK+/ALK-_CNS)_未分化大細胞性リンパ腫、ALK陽性及びALK陰性</t>
  </si>
  <si>
    <t>#1027</t>
  </si>
  <si>
    <t>Anaplastic large cell lymphoma (ALK-) (WHO_ALCL_ALK-_CNS)_未分化大細胞性リンパ腫、ALK陰性</t>
  </si>
  <si>
    <t>#1026</t>
  </si>
  <si>
    <t>Anaplastic large cell lymphoma (ALK+) (WHO_ALCL_ALK+_CNS)_未分化大細胞性リンパ腫、ALK陽性</t>
  </si>
  <si>
    <t>#1021</t>
  </si>
  <si>
    <t>MALT lymphoma of the dura (WHO_MALTLD_CNS)_硬膜MALT リンパ腫</t>
  </si>
  <si>
    <t>#1022</t>
  </si>
  <si>
    <t>Other low-grade B-cell lymphomas of the CNS (WHO_OLGBCL_CNS)_その他の中枢神経系低悪性度B 細胞性リンパ腫</t>
  </si>
  <si>
    <t>#1024</t>
  </si>
  <si>
    <t>Follicular lymphoma (WHO_FLYM_CNS)_濾胞性リンパ腫</t>
  </si>
  <si>
    <t>#1023</t>
  </si>
  <si>
    <t>Lymphoplasmacytic lymphoma (WHO_LPL_CNS)_リンパ形質細胞性リンパ腫</t>
  </si>
  <si>
    <t>#1028</t>
  </si>
  <si>
    <t>T-cell and NK/T-cell lymphomas (WHO_T_NK/T_LYM_CNS)_T 細胞およびNK/T 細胞性リンパ腫</t>
  </si>
  <si>
    <t>#1030</t>
  </si>
  <si>
    <t>NK/T-cell lymphoma (WHO_NK/TLYM_CNS)_NK/T 細胞性リンパ腫</t>
  </si>
  <si>
    <t>#1029</t>
  </si>
  <si>
    <t>T-cell lymphoma (WHO_TLYM_CNS)_中枢神経系T 細胞性リンパ腫</t>
    <phoneticPr fontId="2"/>
  </si>
  <si>
    <t>#1001</t>
  </si>
  <si>
    <t>Melanocytic tumours (WHO_MT_CNS)_メラニン細胞性腫瘍</t>
  </si>
  <si>
    <t>#1006</t>
  </si>
  <si>
    <t>Circumscribed meningeal melanocytic neoplasms (WHO_CMMN)_孤立性髄膜メラニン細胞性腫瘍</t>
  </si>
  <si>
    <t>#1007</t>
  </si>
  <si>
    <t>Circumscribed meningeal melanocytic neoplasms: Melanocytoma and melanoma (WHO_CMMN:MMELCM/MMELMA)_孤立性髄膜メラニン細胞性腫瘍：メラニン細胞増殖症及び黒色腫症</t>
  </si>
  <si>
    <t>#1008</t>
  </si>
  <si>
    <t>Meningeal melanocytoma (WHO_MMELCM_CNS)_髄膜メラニン細胞腫</t>
  </si>
  <si>
    <t>#1009</t>
  </si>
  <si>
    <t>Meningeal melanoma (WHO_MMELMA_CNS)_髄膜黒色腫</t>
  </si>
  <si>
    <t>#1002</t>
  </si>
  <si>
    <t>Diffuse meningeal melanocytic neoplasms (WHO_DMMN)_びまん性髄膜メラニン細胞性腫瘍</t>
  </si>
  <si>
    <t>#1003</t>
  </si>
  <si>
    <t>Diffuse meningeal melanocytic neoplasms: Melanocytosis and melanomatosis (WHO_DMMN:MMELCS/MMELMS)_びまん性髄膜メラニン細胞性腫瘍：メラニン細胞増殖症及び黒色腫症</t>
  </si>
  <si>
    <t>#1004</t>
  </si>
  <si>
    <t>Meningeal melanocytosis (WHO_MMELCS_CNS)_髄膜メラニン細胞増殖症</t>
  </si>
  <si>
    <t>#1005</t>
  </si>
  <si>
    <t>Meningeal melanomatosis (WHO_MMELMS_CNS)_髄膜黒色腫症</t>
  </si>
  <si>
    <t>#0970</t>
  </si>
  <si>
    <t>Meningioma (WHO_MNG)_髄膜腫</t>
  </si>
  <si>
    <t>#0972</t>
  </si>
  <si>
    <t>Mesenchymal, non-meningothelial tumours involving the CNS (WHO_MNMT_CNS)_間葉系 非髄膜性中枢神経腫瘍</t>
  </si>
  <si>
    <t>#0993</t>
  </si>
  <si>
    <t>Chondro-osseous tumours (WHO_CHOT_CNS)_軟骨・骨性中枢神経腫瘍</t>
  </si>
  <si>
    <t>#0994</t>
  </si>
  <si>
    <t>Chondrogenic tumours (WHO_CHGT_CNS)_軟骨形成中枢神経腫瘍</t>
  </si>
  <si>
    <t>#0996</t>
  </si>
  <si>
    <t>Chondrosarcoma (WHO_CHS_CNS)_軟骨肉種</t>
  </si>
  <si>
    <t>#0997</t>
  </si>
  <si>
    <t>Chondrosarcoma (WHO_CHS_CNSNOS)_軟骨肉種</t>
  </si>
  <si>
    <t>#0998</t>
  </si>
  <si>
    <t>Dedifferentiated chondrosarcoma (WHO_DEDCHS_CNS)_脱分化軟骨肉種</t>
  </si>
  <si>
    <t>#0995</t>
  </si>
  <si>
    <t>Mesenchymal chondrosarcoma (WHO_MCHS_CNS)_間葉性軟骨肉種</t>
  </si>
  <si>
    <t>#0999</t>
  </si>
  <si>
    <t>Notochordal tumours (WHO_NCHOT_CNS)_脊索由来の腫瘍</t>
  </si>
  <si>
    <t>#1000</t>
  </si>
  <si>
    <t>Chordoma (WHO_CHDM_CNS)_脊索種</t>
  </si>
  <si>
    <t>#0973</t>
  </si>
  <si>
    <t>Soft tissue tumours (WHO_STT_CNS)_軟部組織性中枢神経腫瘍</t>
  </si>
  <si>
    <t>#0974</t>
  </si>
  <si>
    <t>Fibroblastic and myofibroblastic tumours (WHO_FMFT_CNS)_線維芽腫性及び筋線維芽腫性腫瘍</t>
  </si>
  <si>
    <t>#0975</t>
  </si>
  <si>
    <t>Solitary fibrous tumour (WHO_SFT_CNS)_孤立性線維性腫瘍</t>
  </si>
  <si>
    <t>#0982</t>
  </si>
  <si>
    <t>Skeletal muscle tumours (WHO_SMT_CNS)_骨格筋性中枢神経腫瘍</t>
  </si>
  <si>
    <t>#0983</t>
  </si>
  <si>
    <t>Rhabdomyosarcoma (WHO_RMS_CNS)_横紋筋肉腫</t>
  </si>
  <si>
    <t>#0985</t>
  </si>
  <si>
    <t>Alveolar rhabdomyosarcoma (WHO_ARMS_CNS)_胞巣型横紋筋肉腫</t>
  </si>
  <si>
    <t>#0984</t>
  </si>
  <si>
    <t>Embryonal rhabdomyosarcoma (WHO_ERMS_CNS)_胎児型横紋筋肉腫</t>
  </si>
  <si>
    <t>#0986</t>
  </si>
  <si>
    <t>Rhabdomyosarcoma, pleomorphic-type (WHO_PLRMS_CNS)_多形性横紋筋肉種</t>
  </si>
  <si>
    <t>#0987</t>
  </si>
  <si>
    <t>Spindle cell rhabdomyosarcoma (WHO_SCRMS_CNS)_紡錘形細胞横紋筋肉腫</t>
  </si>
  <si>
    <t>#0988</t>
  </si>
  <si>
    <t>Tumours of uncertain differentiation (WHO_TUD_CNS)_分化度不明の中枢神経腫瘍</t>
  </si>
  <si>
    <t>#0990</t>
  </si>
  <si>
    <t>CIC-rearranged sarcoma (WHO_CIC-RS)_CIC遺伝子再構成肉種</t>
  </si>
  <si>
    <t>#0992</t>
  </si>
  <si>
    <t>Ewing sarcoma (WHO_ES_CNS)_ユーイング肉種</t>
  </si>
  <si>
    <t>#0989</t>
  </si>
  <si>
    <t>Intracranial mesenchymal tumour, FET::CREB fusion-positive (WHO_ICMCHT_FET-CREB-p)_頭蓋内間葉系腫瘍、FET-CREB融合陽性</t>
  </si>
  <si>
    <t>#0991</t>
  </si>
  <si>
    <t>Primary intracranial sarcoma, DICER1-mutant (WHO_PICS_DICER1-m)_原発性頭蓋内肉種、DICER1変異</t>
  </si>
  <si>
    <t>#0976</t>
  </si>
  <si>
    <t>Vascular tumours (WHO_VT_CNS)_血管性中枢神経腫瘍</t>
  </si>
  <si>
    <t>#0981</t>
  </si>
  <si>
    <t>Haemangioblastoma (WHO_HBL_CNS)_血管芽腫</t>
  </si>
  <si>
    <t>#0977</t>
  </si>
  <si>
    <t>Haemangiomas and vascular malformations (WHO_HVASM_CNS)_血管腫及び血管奇形</t>
  </si>
  <si>
    <t>#0980</t>
  </si>
  <si>
    <t>Arteriovenous malformation (WHO_AVM_CNS)_脳動静脈奇形</t>
  </si>
  <si>
    <t>#0979</t>
  </si>
  <si>
    <t>Capillary haemangioma (WHO_CAPH_CNS)_毛細血管性血管腫</t>
  </si>
  <si>
    <t>#0978</t>
  </si>
  <si>
    <t>Cavernous haemangioma (WHO_CAVH_CNS)_海綿状血管腫</t>
  </si>
  <si>
    <t>#0954</t>
  </si>
  <si>
    <t>Pineal tumours (WHO_PINT)_松果体部腫瘍</t>
  </si>
  <si>
    <t>#0959</t>
  </si>
  <si>
    <t>Desmoplastic myxoid tumour of the pineal region, SMARCB1-mutant (WHO_DMTPR_SMARCB1-M)_松果体部線維形成性粘液性腫瘍、SMARCB1変異</t>
  </si>
  <si>
    <t>#0958</t>
  </si>
  <si>
    <t>Papillary tumour of the pineal region (WHO_PTPR)_松果体部乳頭状腫瘍</t>
  </si>
  <si>
    <t>#0956</t>
  </si>
  <si>
    <t>Pineal parenchymal tumour of intermediate differentiation (WHO_PPTID)_中間型松果体実質腫瘍</t>
  </si>
  <si>
    <t>#0957</t>
  </si>
  <si>
    <t>Pineoblastoma (WHO_PBL)_松果体芽腫</t>
  </si>
  <si>
    <t>#0955</t>
  </si>
  <si>
    <t>Pineocytoma (WHO_PINC)_松果体細胞腫</t>
  </si>
  <si>
    <t>#1047</t>
  </si>
  <si>
    <t>Tumours of the sellar region (WHO_SELT)_トルコ鞍部腫瘍</t>
  </si>
  <si>
    <t>#1048</t>
  </si>
  <si>
    <t>Adamantinomatous craniopharyngioma (WHO_ACPG)_エナメル上皮腫型頭蓋咽頭腫</t>
  </si>
  <si>
    <t>#1049</t>
  </si>
  <si>
    <t>Papillary craniopharyngioma (WHO_PCPG)_乳頭型頭蓋咽頭腫</t>
  </si>
  <si>
    <t>#1050</t>
  </si>
  <si>
    <t>Pituicytoma, granular cell tumour of the sellar region, and spindle cell oncocytoma (WHO_PTCY_GCTSR_SCO)_下垂体細胞腫/トルコ鞍部顆粒細胞腫/下垂体紡錘形細胞オンコサイトーマ</t>
  </si>
  <si>
    <t>#1052</t>
  </si>
  <si>
    <t>Granular cell tumour of the sellar region (WHO_GCTSR)_トルコ鞍部顆粒細胞腫</t>
  </si>
  <si>
    <t>#1051</t>
  </si>
  <si>
    <t>Pituicytoma (WHO_PTCY)_下垂体細胞腫</t>
  </si>
  <si>
    <t>#1053</t>
  </si>
  <si>
    <t>Spindle cell oncocytoma (WHO_SCO)_下垂体紡錘形細胞オンコサイトーマ</t>
  </si>
  <si>
    <t>#1054</t>
  </si>
  <si>
    <t>Pituitary adenoma / pituitary neuroendocrine tumour (WHO_PTAD/PTNET)_下垂体腺腫/下垂体神経内分泌腫瘍</t>
  </si>
  <si>
    <t>#1055</t>
  </si>
  <si>
    <t>Pituitary blastoma (WHO_PTBL)_下垂体芽腫</t>
  </si>
  <si>
    <t>#0246</t>
  </si>
  <si>
    <t>Esophagus/Stomach (STOMACH)_食道/胃</t>
  </si>
  <si>
    <t>食道/胃</t>
    <phoneticPr fontId="2"/>
  </si>
  <si>
    <t>#0247</t>
  </si>
  <si>
    <t>#0248</t>
  </si>
  <si>
    <t>#0249</t>
  </si>
  <si>
    <t>#0250</t>
  </si>
  <si>
    <t>#0251</t>
  </si>
  <si>
    <t>#0252</t>
  </si>
  <si>
    <t>#0253</t>
  </si>
  <si>
    <t>#0254</t>
  </si>
  <si>
    <t>#0255</t>
  </si>
  <si>
    <t>#0256</t>
  </si>
  <si>
    <t>#0257</t>
  </si>
  <si>
    <t>#0258</t>
  </si>
  <si>
    <t>#0259</t>
  </si>
  <si>
    <t>#0260</t>
  </si>
  <si>
    <t>#0261</t>
  </si>
  <si>
    <t>#0262</t>
  </si>
  <si>
    <t>#0263</t>
  </si>
  <si>
    <t>#0264</t>
  </si>
  <si>
    <t>#0265</t>
  </si>
  <si>
    <t>#0266</t>
  </si>
  <si>
    <t>#0267</t>
  </si>
  <si>
    <t>#0268</t>
  </si>
  <si>
    <t>#0269</t>
  </si>
  <si>
    <t>#0152</t>
  </si>
  <si>
    <t>Eye (EYE)_眼</t>
  </si>
  <si>
    <t>眼</t>
    <phoneticPr fontId="2"/>
  </si>
  <si>
    <t>#0153</t>
  </si>
  <si>
    <t>#0154</t>
  </si>
  <si>
    <t>#0155</t>
  </si>
  <si>
    <t>#0156</t>
  </si>
  <si>
    <t>#0157</t>
  </si>
  <si>
    <t>#0158</t>
  </si>
  <si>
    <t>#0159</t>
  </si>
  <si>
    <t>Retinoblastoma (RBL)_網膜芽細胞腫</t>
  </si>
  <si>
    <t>#1056</t>
  </si>
  <si>
    <t>Haematopoietic (WHO_HP)_造血器腫瘍</t>
  </si>
  <si>
    <t>造血器腫瘍</t>
    <phoneticPr fontId="2"/>
  </si>
  <si>
    <t>#1158</t>
  </si>
  <si>
    <t>Lymphoid (WHO_LYMPH)_リンパ系腫瘍</t>
  </si>
  <si>
    <t>#1282</t>
  </si>
  <si>
    <t>Hodgkin lymphomas (WHO_HL)_ホジキンリンパ腫</t>
  </si>
  <si>
    <t>#1284</t>
  </si>
  <si>
    <t>Classic Hodgkin lymphoma (WHO_CHL)_古典的ホジキンリンパ腫</t>
  </si>
  <si>
    <t>#1288</t>
  </si>
  <si>
    <t>Lymphocyte-depleted classic Hodgkin lymphoma (WHO_LDCHL)_リンパ球減少型古典的ホジキンリンパ腫</t>
  </si>
  <si>
    <t>#1286</t>
  </si>
  <si>
    <t>Lymphocyte-rich classic Hodgkin lymphoma (WHO_LRCHL)_リンパ球豊富型古典的ホジキンリンパ腫</t>
  </si>
  <si>
    <t>#1287</t>
  </si>
  <si>
    <t>Mixed cellularity classic Hodgkin lymphoma (WHO_MCCHL)_混合細胞型古典的ホジキンリンパ腫</t>
  </si>
  <si>
    <t>#1285</t>
  </si>
  <si>
    <t>Nodular sclerosis classic Hodgkin lymphoma (WHO_NSCHL)_結節硬化型古典的ホジキンリンパ腫</t>
  </si>
  <si>
    <t>#1283</t>
  </si>
  <si>
    <t>Nodular lymphocyte predominant Hodgkin lymphoma (WHO_NLPHL)_結節性リンパ球優位型ホジキンリンパ腫</t>
  </si>
  <si>
    <t>#1289</t>
  </si>
  <si>
    <t>Immunodeficiency-associated lymphoproliferative disorders (WHO_IALD)_免疫不全関連リンパ増殖異常症</t>
  </si>
  <si>
    <t>#1291</t>
  </si>
  <si>
    <t>Lymphomas associated with HIV infection (WHO_LAHIV)_HIV感染に伴うリンパ腫</t>
  </si>
  <si>
    <t>#1290</t>
  </si>
  <si>
    <t>Lymphoproliferative diseases associated with primary immune disorders (WHO_LDAPUD)_原発性免疫異常症に伴うリンパ増殖異常症</t>
  </si>
  <si>
    <t>#1302</t>
  </si>
  <si>
    <t>Other iatrogenic immunodeficiency- associated lymphoproliferative disorders (WHO_OIIALD)_その他の医原性免疫不全関連リンパ増殖異常症</t>
  </si>
  <si>
    <t>#1292</t>
  </si>
  <si>
    <t>Post-transplant lymphoproliferative disorders (PTLD) (WHO_PTLD)_移植後リンパ増殖異常症</t>
  </si>
  <si>
    <t>#1301</t>
  </si>
  <si>
    <t>Classic Hodgkin Lymphoma PTLD (WHO_CHLPTLD)_古典的ホジキンリンパ腫PTLD</t>
  </si>
  <si>
    <t>#1298</t>
  </si>
  <si>
    <t>Monomorphic PTLD (WHO_MPTLD)_単形性PTLD</t>
  </si>
  <si>
    <t>#1299</t>
  </si>
  <si>
    <t>Monomorphic B-cell PTLD (WHO_MPBPTLD)_単形性PTLD (B細胞型)</t>
  </si>
  <si>
    <t>#1300</t>
  </si>
  <si>
    <t>Monomorphic T/NK-cell PTLD (WHO_MPTPTLD)_単形性PTLD (T/NK細胞型)</t>
  </si>
  <si>
    <t>#1293</t>
  </si>
  <si>
    <t>Non-destructive PTLD (WHO_NDPTLD)_非破壊性PTLD</t>
  </si>
  <si>
    <t>#1296</t>
  </si>
  <si>
    <t>Florid follicular hyperplasia (WHO_FHPTLD)_華飾性濾胞過形成</t>
  </si>
  <si>
    <t>#1295</t>
  </si>
  <si>
    <t>Infectious mononucleosis PTLD (WHO_IMPTLD)_伝染性単核球症 PTLD</t>
  </si>
  <si>
    <t>#1294</t>
  </si>
  <si>
    <t>Plasmacytic hyperplasia PTLD (WHO_PHPTLD)_形質細胞性過形成PTLD</t>
  </si>
  <si>
    <t>#1297</t>
  </si>
  <si>
    <t>Polymorphic PTLD (WHO_PPTLD)_多形性PTLD</t>
  </si>
  <si>
    <t>#1174</t>
  </si>
  <si>
    <t>Mature B-cell neoplasms (WHO_MBN)_成熟B細胞腫瘍</t>
  </si>
  <si>
    <t>#1232</t>
  </si>
  <si>
    <t>ALK-positive large B-cell lymphoma (WHO_ALKLBCL)_ALK陽性大細胞型B細胞リンパ腫</t>
  </si>
  <si>
    <t>#1244</t>
  </si>
  <si>
    <t>B-cell lymphoma, unclassifiable, with features intermediate between DLBCL and classic Hodgkin lymphoma (WHO_BCLU)_びまん性大細胞型B細胞リンパ腫と古典的ホジキンリンパ腫の中間的特徴を伴うB細胞リンパ腫、分類不能型</t>
  </si>
  <si>
    <t>#1177</t>
  </si>
  <si>
    <t>B-cell prolymphocytic leukaemia (WHO_BPLL)_B細胞前リンパ球性白血病</t>
  </si>
  <si>
    <t>#1239</t>
  </si>
  <si>
    <t>Burkitt lymphoma (WHO_BL)_バーキットリンパ腫</t>
  </si>
  <si>
    <t>#1240</t>
  </si>
  <si>
    <t>Burkitt-like lymphoma with 11q aberration (WHO_BLL11Q)_11q異常を伴うバーキット様リンパ腫</t>
  </si>
  <si>
    <t>#1175</t>
  </si>
  <si>
    <t>Chronic lymphocytic leukaemia/small lymphocytic lymphoma (WHO_CLLSLL)_慢性リンパ性白血病/小リンパ球性リンパ腫</t>
  </si>
  <si>
    <t>#1176</t>
  </si>
  <si>
    <t>Monoclonal B-cell lymphocytosis (WHO_MCBCL)_単クローン性B細胞リンパ球増加症</t>
  </si>
  <si>
    <t>#1219</t>
  </si>
  <si>
    <t>Diffuse large B-cell lymphoma (DLBCL), NOS (WHO_DLBCLNOS)_びまん性大細胞型B細胞リンパ腫、非特定型</t>
  </si>
  <si>
    <t>#1221</t>
  </si>
  <si>
    <t>Activated B-cell subtype (WHO_ABC)_活性化B細胞亜型</t>
  </si>
  <si>
    <t>#1220</t>
  </si>
  <si>
    <t>Germinal centre B-cell subtype (WHO_GCB)_胚中心B細胞亜型</t>
  </si>
  <si>
    <t>#1227</t>
  </si>
  <si>
    <t>Diffuse large B-cell lymphoma associated with chronic inflammation (WHO_DLBCLCI)_慢性炎症関連びまん性大細胞型B細胞リンパ腫</t>
  </si>
  <si>
    <t>#1228</t>
  </si>
  <si>
    <t>Fibrin-associated diffuse large B-cell lymphoma (WHO_FADLBCL)_フィブリン関連びまん性大細胞型B細胞リンパ腫</t>
  </si>
  <si>
    <t>#1225</t>
  </si>
  <si>
    <t>EBV-positive diffuse large B-cell lymphoma, NOS (WHO_EBVDLBCLNOS)_EBV陽性びまん性大細胞型B細胞リンパ腫、非特定型</t>
  </si>
  <si>
    <t>#1226</t>
  </si>
  <si>
    <t>EBV-positive mucocutaneous ulcer (WHO_EBVMCU)_EBV陽性粘膜皮膚潰瘍</t>
  </si>
  <si>
    <t>#1206</t>
  </si>
  <si>
    <t>Extranodal marginal zone lymphoma of mucosa-associated lymphoid tissue (MALT lymphoma) (WHO_EMALT)_粘膜関連リンパ組織節外性辺縁帯リンパ腫 (MALT リンパ腫)</t>
  </si>
  <si>
    <t>#1209</t>
  </si>
  <si>
    <t>Follicular lymphoma (WHO_FL)_濾胞性リンパ腫</t>
  </si>
  <si>
    <t>#1212</t>
  </si>
  <si>
    <t>Duodenal-type follicular lymphoma (WHO_DFL)_十二指腸濾胞性リンパ腫</t>
  </si>
  <si>
    <t>#1211</t>
  </si>
  <si>
    <t>In situ follicular neoplasia (WHO_ISFN)_胚中心限局型濾胞性腫瘍症</t>
  </si>
  <si>
    <t>#1210</t>
  </si>
  <si>
    <t>Testicular follicular lymphoma (WHO_TFL)_精巣濾胞性リンパ腫</t>
  </si>
  <si>
    <t>#1179</t>
  </si>
  <si>
    <t>Hairy cell leukaemia (WHO_HCL)_有毛細胞白血病</t>
  </si>
  <si>
    <t>#1186</t>
  </si>
  <si>
    <t>Heavy chain diseases (WHO_HCD)_重鎖病</t>
  </si>
  <si>
    <t>#1189</t>
  </si>
  <si>
    <t>Alpha heavy chain disease (WHO_AHCD)_α重鎖病</t>
  </si>
  <si>
    <t>#1188</t>
  </si>
  <si>
    <t>Gamma heavy chain disease (WHO_GHCD)_γ重鎖病</t>
  </si>
  <si>
    <t>#1187</t>
  </si>
  <si>
    <t>Mu heavy chain disease (WHO_MHCD)_μ重鎖病</t>
  </si>
  <si>
    <t>#1235</t>
  </si>
  <si>
    <t>HHV8-associated lymphoproliferative disorders (WHO_HHV8ALD)_HHV8関連リンパ増殖異常症</t>
  </si>
  <si>
    <t>#1237</t>
  </si>
  <si>
    <t>HHV8-positive diffuse large B-cell lymphoma, NOS (WHO_HHV8DLBCL)_HHV8陽性びまん性大細胞型B細胞リンパ腫、非特定型</t>
  </si>
  <si>
    <t>#1238</t>
  </si>
  <si>
    <t>HHV8-positive germinotropic lymphoproliferative disorder (WHO_HHV8GLD)_HHV8陽性胚中心向性リンパ増殖異常症</t>
  </si>
  <si>
    <t>#1236</t>
  </si>
  <si>
    <t>Multicentric Castleman disease (WHO_MCMD)_多中心性キャッスルマン病</t>
  </si>
  <si>
    <t>#1241</t>
  </si>
  <si>
    <t>High-grade B-cell lymphoma (WHO_HGBCL)_高悪性度B細胞リンパ腫</t>
  </si>
  <si>
    <t>#1242</t>
  </si>
  <si>
    <t>High-grade B-cell lymphoma with MYC and BCL2 and/or BCL6 rearrangements (WHO_HGBCLMYCBCL2)_MYCおよびBCL2とBCL6の両方か一方の再構成を伴う高悪性度B細胞リンパ腫</t>
  </si>
  <si>
    <t>#1243</t>
  </si>
  <si>
    <t>High-grade B-cell lymphoma, NOS (WHO_HGBCLNOS)_高悪性度B細胞リンパ腫、非特定型</t>
  </si>
  <si>
    <t>#1185</t>
  </si>
  <si>
    <t>IgM monoclonal gammopathy of undetermined significance (WHO_IGMMGUS)_IgM型意義不明の単クローン性ガンマグロブリン血症</t>
  </si>
  <si>
    <t>#1231</t>
  </si>
  <si>
    <t>Intravascular large B-cell lymphoma (WHO_IVBCL)_血管内大細胞型B細胞リンパ腫</t>
  </si>
  <si>
    <t>#1214</t>
  </si>
  <si>
    <t>Large B-cell lymphoma with IRF4 rearrangement (WHO_LBLIRF4)_IRF4再構成を伴う大細胞型B細胞リンパ腫</t>
  </si>
  <si>
    <t>#1229</t>
  </si>
  <si>
    <t>Lymphomatoid granulomatosis (WHO_LYG)_リンパ腫様肉芽腫症</t>
  </si>
  <si>
    <t>#1183</t>
  </si>
  <si>
    <t>Lymphoplasmacytic lymphoma (WHO_LPL)_リンパ形質細胞性リンパ腫</t>
  </si>
  <si>
    <t>#1184</t>
  </si>
  <si>
    <t>Waldenstrom macroglobulinaemia (WHO_WM)_ワルデンシュトレームマクログロブリン血症</t>
  </si>
  <si>
    <t>#1216</t>
  </si>
  <si>
    <t>Mantle cell lymphoma (WHO_MCL)_マントル細胞リンパ腫</t>
  </si>
  <si>
    <t>#1218</t>
  </si>
  <si>
    <t>In situ mantle cell neoplasia (WHO_ISMCL)_マントル帯限局型マントル細胞腫瘍症</t>
  </si>
  <si>
    <t>#1217</t>
  </si>
  <si>
    <t>Leukaemic non-nodal mantle cell lymphoma (WHO_LNNMCL)_白血病性非節性マントル細胞リンパ腫</t>
  </si>
  <si>
    <t>#1207</t>
  </si>
  <si>
    <t>Nodal marginal zone lymphoma (WHO_NMZL)_節性辺縁帯リンパ腫</t>
  </si>
  <si>
    <t>#1208</t>
  </si>
  <si>
    <t>Paediatric nodal marginal zone lymphoma (WHO_PNMZL)_小児節性辺縁帯リンパ腫</t>
  </si>
  <si>
    <t>#1213</t>
  </si>
  <si>
    <t>Paediatric-type follicular lymphoma (WHO_PTFL)_小児型濾胞性リンパ腫</t>
  </si>
  <si>
    <t>#1190</t>
  </si>
  <si>
    <t>Plasma cell neoplasms (WHO_PCN)_形質細胞腫瘍</t>
  </si>
  <si>
    <t>#1200</t>
  </si>
  <si>
    <t>Monoclonal immunoglobulin deposition diseases (WHO_MIDD)_単クローン性免疫グロブリン沈着病</t>
  </si>
  <si>
    <t>#1202</t>
  </si>
  <si>
    <t>Light chain and heavy chain deposition diseases (WHO_LCHCDD)_軽鎖および重鎖沈着病</t>
  </si>
  <si>
    <t>#1201</t>
  </si>
  <si>
    <t>Primary amyloidosis (WHO_PA)_原発性アミロイドーシス</t>
  </si>
  <si>
    <t>#1191</t>
  </si>
  <si>
    <t>Non-IgM monoclonal gammopathy of undetermined significance (WHO_NIGMMGUS)_非IgM型意義不明の単クローン性ガンマグロブリン血症</t>
  </si>
  <si>
    <t>#1192</t>
  </si>
  <si>
    <t>Plasma cell myeloma (WHO_PCM)_形質細胞骨髄腫</t>
  </si>
  <si>
    <t>#1193</t>
  </si>
  <si>
    <t>Plasma cell myeloma variants (WHO_PCMV)_形質細胞骨髄腫バリアント</t>
  </si>
  <si>
    <t>#1195</t>
  </si>
  <si>
    <t>Non-secretory myeloma (WHO_NSM)_非分泌性骨髄腫</t>
  </si>
  <si>
    <t>#1196</t>
  </si>
  <si>
    <t>Plasma cell leukaemia (WHO_PCL)_形質細胞白血病</t>
  </si>
  <si>
    <t>#1194</t>
  </si>
  <si>
    <t>Smouldering (asymptomatic) plasma cell myeloma (WHO_SPCM)_くすぶり型（無症候性）形質細胞骨髄腫</t>
  </si>
  <si>
    <t>#1203</t>
  </si>
  <si>
    <t>Plasma cell neoplasms with associated paraneoplastic syndrome (WHO_PCNPS)_腫瘍随伴症候群を伴う形質細胞腫瘍</t>
  </si>
  <si>
    <t>#1204</t>
  </si>
  <si>
    <t>POEMS syndrome (WHO_POMES)_POEMS症候群</t>
  </si>
  <si>
    <t>#1205</t>
  </si>
  <si>
    <t>TEMPI syndrome (WHO_TEMPI)_TEMPI症候群</t>
  </si>
  <si>
    <t>#1197</t>
  </si>
  <si>
    <t>Plasmacytoma (WHO_P)_形質細胞腫</t>
  </si>
  <si>
    <t>#1199</t>
  </si>
  <si>
    <t>Extraosseous plasmacytoma (WHO_EP)_骨外性形質細胞腫</t>
  </si>
  <si>
    <t>#1198</t>
  </si>
  <si>
    <t>Solitary plasmacytoma of bone (WHO_SPB)_孤在性骨形質細胞腫</t>
  </si>
  <si>
    <t>#1233</t>
  </si>
  <si>
    <t>Plasmablastic lymphoma (WHO_PLBL)_形質芽球性リンパ腫</t>
  </si>
  <si>
    <t>#1224</t>
  </si>
  <si>
    <t>Primary cutaneous diffuse large B-cell lymphoma, leg type (WHO_PCLBCLLT)_原発性皮膚びまん性大細胞型B細胞リンパ腫、下肢型</t>
  </si>
  <si>
    <t>#1215</t>
  </si>
  <si>
    <t>Primary cutaneous follicle centre lymphoma (WHO_PCFCL)_原発性皮膚濾胞中心リンパ腫</t>
  </si>
  <si>
    <t>#1223</t>
  </si>
  <si>
    <t>Primary diffuse large B-cell lymphoma of the CNS (WHO_PCNSL)_原発性中枢神経系びまん性大細胞型B細胞リンパ腫</t>
  </si>
  <si>
    <t>#1234</t>
  </si>
  <si>
    <t>Primary effusion lymphoma (WHO_PEL)_原発性体腔液リンパ腫</t>
  </si>
  <si>
    <t>#1230</t>
  </si>
  <si>
    <t>Primary mediastinal (thymic) large B-cell lymphoma (WHO_PMBL)_原発性縦隔（胸腺）大細胞型B細胞リンパ腫</t>
  </si>
  <si>
    <t>#1180</t>
  </si>
  <si>
    <t>Splenic B-cell lymphoma/leukaemia, unclassifiable (WHO_SBLU)_脾B細胞リンパ腫/白血病、分類不能型</t>
  </si>
  <si>
    <t>#1182</t>
  </si>
  <si>
    <t>Hairy cell leukaemia variant (WHO_HCL-V)_有毛細胞白血病バリアント</t>
  </si>
  <si>
    <t>#1181</t>
  </si>
  <si>
    <t>Splenic diffuse red pulp small B-cell lymphoma (WHO_SDRPL)_脾びまん性赤脾髄小型B細胞リンパ腫</t>
  </si>
  <si>
    <t>#1178</t>
  </si>
  <si>
    <t>Splenic marginal zone lymphoma (WHO_SMZL)_脾辺縁帯リンパ腫</t>
  </si>
  <si>
    <t>#1222</t>
  </si>
  <si>
    <t>T-cell/histiocyte-rich large B-cell lymphoma (WHO_THRLBCL)_T細胞/組織球豊富型大細胞型B細胞リンパ腫</t>
  </si>
  <si>
    <t>#1245</t>
  </si>
  <si>
    <t>Mature T- and NK-cell neoplasms (WHO_MTNN)_成熟TおよびNK細胞腫瘍</t>
  </si>
  <si>
    <t>#1255</t>
  </si>
  <si>
    <t>Adult T-cell leukaemia/lymphoma (WHO_ATLL)_成人T細胞白血病/リンパ腫</t>
  </si>
  <si>
    <t>#1249</t>
  </si>
  <si>
    <t>Aggressive NK-cell leukaemia (WHO_ANKL)_急速進行性NK細胞白血病</t>
  </si>
  <si>
    <t>#1280</t>
  </si>
  <si>
    <t>Anaplastic large cell lymphoma, ALK-negative (WHO_ALCLALKN)_未分化大細胞リンパ腫、ALK陰性型</t>
  </si>
  <si>
    <t>#1279</t>
  </si>
  <si>
    <t>Anaplastic large cell lymphoma, ALK-positive (WHO_ALCLALKP)_未分化大細胞リンパ腫、ALK陽性型</t>
  </si>
  <si>
    <t>#1275</t>
  </si>
  <si>
    <t>Angioimmunoblastic T-cell and other nodal lymphomas of T follicular helper (TFH) cell origin (WHO_AITONLTFH)_血管免疫芽球性T細胞リンパ腫および他のT濾胞ヘルパー細胞起源節性リンパ腫　</t>
  </si>
  <si>
    <t>#1276</t>
  </si>
  <si>
    <t>Angioimmunoblastic T-cell lymphoma (WHO_AITL)_血管免疫芽球性T細胞リンパ腫</t>
  </si>
  <si>
    <t>#1277</t>
  </si>
  <si>
    <t>Follicular T-cell lymphoma (WHO_FTCL)_濾胞性T細胞リンパ腫</t>
  </si>
  <si>
    <t>#1278</t>
  </si>
  <si>
    <t>Nodal peripheral T-cell lymphoma with TFH phenotype (WHO_NPTLTFH)_T濾胞ヘルパー細胞形質を伴う節性末梢性T細胞リンパ腫</t>
  </si>
  <si>
    <t>#1281</t>
  </si>
  <si>
    <t>Breast impiant-associated anapiastic large cell lymphoma (WHO_BIALCL)_乳房インプラント関連未分化大細胞リンパ腫</t>
  </si>
  <si>
    <t>#1248</t>
  </si>
  <si>
    <t>Chronic lymphoproliferative disorder of NK cells (WHO_CLPDNK)_慢性NK細胞リンパ増殖異常症</t>
  </si>
  <si>
    <t>#1250</t>
  </si>
  <si>
    <t>EBV-positive T-cell and NK-cell lymphoproliferative diseases of childhood (WHO_EBVTNLDC)_小児EBV陽性T細胞およびNK細胞リンパ増殖性疾患</t>
  </si>
  <si>
    <t>#1252</t>
  </si>
  <si>
    <t>Chronic active EBV infection of T- and NK-cell type, systemic form (WHO_CEVBTN)_TおよびNK細胞型慢性活動性EBV感染、全身型</t>
  </si>
  <si>
    <t>#1253</t>
  </si>
  <si>
    <t>Hydroa vacciniforme-like lymphoproliferative disorder (WHO_HVLL)_種痘様水疱症様リンパ増殖異常症</t>
  </si>
  <si>
    <t>#1254</t>
  </si>
  <si>
    <t>Severe mosquito bite allergy (WHO_SMBA)_重症蚊刺アレルギー</t>
  </si>
  <si>
    <t>#1251</t>
  </si>
  <si>
    <t>Systemic EBV-positive T-cell lymphoma of childhood (WHO_SEBVTLC)_小児全身性EBV陽性T細胞リンパ腫</t>
  </si>
  <si>
    <t>#1256</t>
  </si>
  <si>
    <t>Extranodal NK/T-cell lymphoma, nasal type (WHO_ENKL)_節外性NK/T細胞リンパ腫、鼻型</t>
  </si>
  <si>
    <t>#1262</t>
  </si>
  <si>
    <t>Hepatosplenic T-cell lymphoma (WHO_HSTCL)_肝脾T細胞リンパ腫</t>
  </si>
  <si>
    <t>#1257</t>
  </si>
  <si>
    <t>Intestinal T-cell lymphoma (WHO_ITL)_腸T細胞リンパ腫</t>
  </si>
  <si>
    <t>#1258</t>
  </si>
  <si>
    <t>Enteropathy-associated T-cell lymphoma (WHO_EATL)_腸症関連T細胞リンパ腫</t>
  </si>
  <si>
    <t>#1261</t>
  </si>
  <si>
    <t>Indolent T-cell lymphoproliferative disorder of the gastrointestinal tract (WHO_ITLPDGI)_緩徐進行性胃腸管T細胞リンパ増殖異常症</t>
  </si>
  <si>
    <t>#1260</t>
  </si>
  <si>
    <t>Intestinal T-cell lymphoma, NOS (WHO_ITLNOS)_腸T細胞リンパ腫、非特定型</t>
  </si>
  <si>
    <t>#1259</t>
  </si>
  <si>
    <t>Monomorphic epitheliotropic intestinal T-cell lymphoma (WHO_MEITL)_単形性上皮向性腸T細胞リンパ腫</t>
  </si>
  <si>
    <t>#1264</t>
  </si>
  <si>
    <t>Mycosis fungoides (WHO_MYCF)_菌状息肉症</t>
  </si>
  <si>
    <t>#1274</t>
  </si>
  <si>
    <t>Peripheral T-cell lymphoma, NOS (WHO_PTCL)_末梢性T細胞リンパ腫、非特定型</t>
  </si>
  <si>
    <t>#1266</t>
  </si>
  <si>
    <t>Primary cutaneous CD30-positive T-cell lymphoproliferative disorders (WHO_PCLPD)_原発性皮膚CD30陽性T細胞リンパ増殖異常症</t>
  </si>
  <si>
    <t>#1267</t>
  </si>
  <si>
    <t>Lymphomatoid papulosis (WHO_LYP)_リンパ腫様丘疹症</t>
  </si>
  <si>
    <t>#1268</t>
  </si>
  <si>
    <t>Primary cutaneous anaplastic large cell lymphoma (WHO_PCALCL)_原発性皮膚未分化大細胞リンパ腫</t>
  </si>
  <si>
    <t>#1269</t>
  </si>
  <si>
    <t>Primary cutaneous peripheral T-cell lymphomas, rare subtypes (WHO_PCPTL)_原発性皮膚末梢性T細胞リンパ腫、稀少型</t>
  </si>
  <si>
    <t>#1272</t>
  </si>
  <si>
    <t>Primary cutaneous acral CD8-positive T-cell lymphoma (WHO_PCATCL)_原発性皮膚末端CD8陽性T細胞リンパ腫</t>
  </si>
  <si>
    <t>#1273</t>
  </si>
  <si>
    <t>Primary cutaneous CD4-positive small/medium T-cell lymphoproliferative disorder (WHO_PCSMTPLD)_原発性皮膚CD4陽性小型/中型T細胞リンパ増殖異常症</t>
  </si>
  <si>
    <t>#1271</t>
  </si>
  <si>
    <t>Primary cutaneous CD8-positive aggressive epidermotropic cytotoxic T-cell lymphoma (WHO_PCAECTCL)_原発性皮膚CD8陽性急速進行性表皮向性細胞傷害性T細胞リンパ腫</t>
  </si>
  <si>
    <t>#1270</t>
  </si>
  <si>
    <t>Primary cutaneous gamma delta T-cell lymphoma (WHO_PCGDTCL)_原発性皮膚γδT細胞リンパ腫</t>
  </si>
  <si>
    <t>#1265</t>
  </si>
  <si>
    <t>Sezary syndrome (WHO_SS)_セザリー症候群</t>
  </si>
  <si>
    <t>#1263</t>
  </si>
  <si>
    <t>Subcutaneous panniculitis-like T-cell lymphoma (WHO_SPTCL)_皮下脂肪織炎様T細胞リンパ腫</t>
  </si>
  <si>
    <t>#1247</t>
  </si>
  <si>
    <t>T-cell large granular lymphocytic leukaemia (WHO_TLGL)_T細胞大型顆粒リンパ球性白血病</t>
  </si>
  <si>
    <t>#1246</t>
  </si>
  <si>
    <t>T-cell prolymphocytic leukaemia (WHO_TPLL)_T細胞前リンパ球性白血病</t>
  </si>
  <si>
    <t>#1159</t>
  </si>
  <si>
    <t>Precursor lymphoid neoplasms (WHO_PLN)_前駆リンパ性腫瘍</t>
  </si>
  <si>
    <t>#1161</t>
  </si>
  <si>
    <t>B-lymphoblastic leukaemia/lymphoma with recurrent genetic abnormalities (WHO_BLLRGA)_反復する遺伝子異常を有するBリンパ芽球性白血病/リンパ腫</t>
  </si>
  <si>
    <t>#1165</t>
  </si>
  <si>
    <t>B-lymphoblastic leukaemia/lymphoma with hyperdiploidy (WHO_BLLHYPER)_高二倍体性Bリンパ芽球性白血病/リンパ腫</t>
  </si>
  <si>
    <t>#1166</t>
  </si>
  <si>
    <t>B-lymphoblastic leukaemia/lymphoma with hypodiploidy (WHO_BLLHYPO)_低二倍体性Bリンパ芽球性白血病/リンパ腫</t>
  </si>
  <si>
    <t>#1170</t>
  </si>
  <si>
    <t>B-lymphoblastic leukaemia/lymphoma with iAMP21 (WHO_BLLIAMP21)_iAMP21を伴うBリンパ芽球性白血病/リンパ腫</t>
  </si>
  <si>
    <t>#1168</t>
  </si>
  <si>
    <t>B-lymphoblastic leukaemia/lymphoma with t(1;19)(q23;p13.3); TCF3-PBX1 (WHO_BLLTCF3PBX1)_t(1;19)(q23;p13.3);TCF3-PBX1を伴うBリンパ芽球性白血病/リンパ腫</t>
  </si>
  <si>
    <t>#1164</t>
  </si>
  <si>
    <t>B-lymphoblastic leukaemia/lymphoma with t(12;21)(p13.2;q22,1); ETV6-RUNX1 (WHO_BLLETV6RUNX1)_t(12;21)(p13.2;q22.1); ETV6-RUNX1を伴うBリンパ芽球性白血病/リンパ腫</t>
  </si>
  <si>
    <t>#1167</t>
  </si>
  <si>
    <t>B-lymphoblastic leukaemia/lymphoma with t(5;14)(q31.1;q32.1); IGH/IL3 (WHO_BLLIL3IGH)_t(5;14)(q31.1;q32.3) IL3-IGHを伴うBリンパ芽球性白血病/リンパ腫</t>
  </si>
  <si>
    <t>#1162</t>
  </si>
  <si>
    <t>B-lymphoblastic leukaemia/lymphoma with t(9;22)(q34.1;q11.2); BCR-ABL1 (WHO_BLLBCRABL1)_t(9;22)(q34.1;q11.2);BCR-ABL1を伴うBリンパ芽球性白血病/リンパ腫</t>
  </si>
  <si>
    <t>#1163</t>
  </si>
  <si>
    <t>B-lymphoblastic leukaemia/lymphoma with t(v;11q23.3); KMT2A-rearranged (WHO_BLLKMT2A)_t(v;11q23.3);KMT2A再構成を伴うBリンパ芽球性白血病/リンパ腫</t>
  </si>
  <si>
    <t>#1169</t>
  </si>
  <si>
    <t>B-lymphoblastic leukaemia/lymphoma, BCR-ABL1-like (WHO_BLLBCRABL1L)_BCR-ABL1様Bリンパ芽球性白血病/リンパ腫</t>
  </si>
  <si>
    <t>#1160</t>
  </si>
  <si>
    <t>B-lymphoblastic leukaemia/lymphoma, not otherwise specified (WHO_BLLNOS)_Bリンパ芽球性白血病/リンパ腫、非特定型</t>
  </si>
  <si>
    <t>#1173</t>
  </si>
  <si>
    <t>NK-lymphoblastic leukaemia/lymphoma (WHO_NKCLL)_NKリンパ芽球性白血病/リンパ腫</t>
  </si>
  <si>
    <t>#1171</t>
  </si>
  <si>
    <t>T-lymphoblastic leukaemia/lymphoma (WHO_TLL)_Tリンパ芽球性白血病/リンパ腫</t>
  </si>
  <si>
    <t>#1172</t>
  </si>
  <si>
    <t>Early T-cell precursor lymphoblastic leukaemia (WHO_ETPLL)_初期前駆T細胞性リンパ芽球性白血病/リンパ腫</t>
  </si>
  <si>
    <t>#1057</t>
  </si>
  <si>
    <t>Myeloid (WHO_MYELOID)_骨髄系腫瘍</t>
  </si>
  <si>
    <t>#1150</t>
  </si>
  <si>
    <t>Acute leukaemias of ambiguous lineage (WHO_ALAL)_分化系統不明な急性白血病</t>
  </si>
  <si>
    <t>#1157</t>
  </si>
  <si>
    <t>Acute leukaemias of ambiguous lineage, not otherwise specified (WHO_ALALNOS)_分化系統不明な急性白血病、非特定型</t>
  </si>
  <si>
    <t>#1151</t>
  </si>
  <si>
    <t>Acute undifferentiated leukaemia (WHO_AUL)_急性未分化型白血病</t>
  </si>
  <si>
    <t>#1152</t>
  </si>
  <si>
    <t>Mixed-phenotype acute leukaemia with t(9;22)(q34.1;q11.2); BCR-ABL1 (WHO_MPALBCRABL1)_t(9;22)(q34.1;q11.2); BCR-ABL1を伴う混合表現型急性白血病</t>
  </si>
  <si>
    <t>#1153</t>
  </si>
  <si>
    <t>Mixed-phenotype acute leukaemia with t(v;11q23.3); KMT2A-reananged (WHO_MPALKMT2A)_t(v;11q23.3); KMT2A 再構成を伴う混合表現型急性白血病</t>
  </si>
  <si>
    <t>#1154</t>
  </si>
  <si>
    <t>Mixed-phenotype acute leukaemia, B/myeloid, not otherwise specified (WHO_MPALBNOS)_混合表現型急性白血病、B/骨髄性、非特定型</t>
  </si>
  <si>
    <t>#1156</t>
  </si>
  <si>
    <t>Mixed-phenotype acute leukaemia, not otherwise specified, rare types (WHO_MPALNOS)_混合表現型急性白血病、非特定希少型</t>
  </si>
  <si>
    <t>#1155</t>
  </si>
  <si>
    <t>Mixed-phenotype acute leukaemia, T/myeloid, not otherwise specified (WHO_MPALTNOS)_混合表現型急性白血病、T/骨髄性、非特定型</t>
  </si>
  <si>
    <t>#1118</t>
  </si>
  <si>
    <t>Acute myeloid leukaemia and related precursor neoplasms (WHO_AMLRPN)_急性骨髄性白血病および関連前駆性腫瘍</t>
  </si>
  <si>
    <t>#1133</t>
  </si>
  <si>
    <t>Acute myeloid leukaemia with myelodysplasia-related changes (WHO_AMLMRC)_骨髄異形成関連変化を伴う急性骨髄性白血病</t>
  </si>
  <si>
    <t>#1119</t>
  </si>
  <si>
    <t>Acute myeloid leukaemia with recurrent genetic abnormalities (WHO_AMLRGA)_反復する遺伝子異常を伴う急性骨髄性白血病</t>
  </si>
  <si>
    <t>#1127</t>
  </si>
  <si>
    <t>Acute myeloid leukaemia (megakaryoblastic) with t(1;22)(p13,3;q13.1); RBM15-MKL1 (WHO_AMLRBM15MKL1)_t(1;22)(p13.3;q13.3);RBM15-MKL1を伴う急性骨髄性白血病（巨核芽球性)</t>
  </si>
  <si>
    <t>#1128</t>
  </si>
  <si>
    <t>Acute myeloid leukaemia with BCR-ABL1 (WHO_AMLBCRABL1)_BCR-ABL1を伴う急性骨髄性白血病</t>
  </si>
  <si>
    <t>#1129</t>
  </si>
  <si>
    <t>Acute myeloid leukaemia with gene mutations (WHO_AMLGM)_遺伝子変異を伴う急性骨髄性白血病</t>
  </si>
  <si>
    <t>#1131</t>
  </si>
  <si>
    <t>Acute myeloid leukaemia with biallelic mutation of CEBPA (WHO_AMLCEBPA)_CEBPA両アレル変異を伴う急性骨髄性白血病</t>
  </si>
  <si>
    <t>#1130</t>
  </si>
  <si>
    <t>Acute myeloid leukaemia with mutated NPM1 (WHO_AMLNPM1)_NPM1変異を伴う急性骨髄性白血病</t>
  </si>
  <si>
    <t>#1132</t>
  </si>
  <si>
    <t>Acute myeloid leukaemia with mutated RUNX1 (WHO_AMLRUNX1)_RUNX1変異を伴う急性骨髄性白血病</t>
  </si>
  <si>
    <t>#1121</t>
  </si>
  <si>
    <t>Acute myeloid leukaemia with inv(16)(p13.1q22) or t(16;16)(p13.1;q22); CBFB-MYH11 (WHO_AMLCBFBMYH11)_inv(16)(p13.1q22)またはt(16;16)(p13.1;q22);CBFB-MYH11を伴う急性骨髄性白血病</t>
  </si>
  <si>
    <t>#1126</t>
  </si>
  <si>
    <t>Acute myeloid leukaemia with inv(3)(q21.3q26.2) or t(3;3)(q21.3;q26.2); GATA2, MECOM (WHO_AMLGATA2MECOM)_inv(3)(q21.3q26.2)またはt(3;3)(q21.3;q26.2); GATA2, MECOMを伴う急性骨髄性白血病</t>
  </si>
  <si>
    <t>#1125</t>
  </si>
  <si>
    <t>Acute myeloid leukaemia with t(6;9)(p23;q34.1); DEK-NUP214 (WHO_AMLDEKNUP214)_t(6;9)(p23;q34.1);DEK-NUP214を伴う急性骨髄性白血病</t>
  </si>
  <si>
    <t>#1120</t>
  </si>
  <si>
    <t>Acute myeloid leukaemia with t(8;21)(q22;q22.1); RUNX1-RUNX1T1 (WHO_AMLRUNX1RUNX1T1)_t(8;21)(q22;q22.1);RUNX1-RUNX1T1を伴う急性骨髄性白血病</t>
  </si>
  <si>
    <t>#1124</t>
  </si>
  <si>
    <t>Acute myeloid leukaemia with t(9;11)(p21.3;q23.3); KMT2A-MLLT3 (WHO_AMLKMT2AMLLT3)_t(9;11)(p21.3;q23.3);MLLT3-KMT2Aを伴う急性骨髄性白血病</t>
  </si>
  <si>
    <t>#1122</t>
  </si>
  <si>
    <t>Acute promyelocytic leukaemia with PML-RARA (WHO_AMLPMLRARA)_PML-RARAを伴う急性前骨髄球性白血病</t>
  </si>
  <si>
    <t>#1123</t>
  </si>
  <si>
    <t>Acute promyelocytic leukaemia with variant RARA translocations (WHO_AMLRARA)_急性前骨髄球性白血病</t>
  </si>
  <si>
    <t>#1135</t>
  </si>
  <si>
    <t>Acute myeloid leukaemia, not otherwise specified (WHO_AMLNOS)_急性骨髄性白血病、非特定型</t>
  </si>
  <si>
    <t>#1143</t>
  </si>
  <si>
    <t>Acute basophilic leukaemia (WHO_ABL)_急性好塩基球性白血病</t>
  </si>
  <si>
    <t>#1142</t>
  </si>
  <si>
    <t>Acute megakaryoblastic leukaemia (WHO_AMKL)_急性巨核芽球性白血病</t>
  </si>
  <si>
    <t>#1140</t>
  </si>
  <si>
    <t>Acute monoblastic and monocytic leukaemia (WHO_AMOL)_急性単球性白血病</t>
  </si>
  <si>
    <t>#1138</t>
  </si>
  <si>
    <t>Acute myeloid leukaemia with maturation (WHO_AM)_分化型急性骨髄性白血病</t>
  </si>
  <si>
    <t>#1136</t>
  </si>
  <si>
    <t>Acute myeloid leukaemia with minimal differentiation (WHO_AMLMD)_最未分化型急性骨髄性白血病</t>
  </si>
  <si>
    <t>#1137</t>
  </si>
  <si>
    <t>Acute myeloid leukaemia without maturation (WHO_AWM)_未分化型急性骨髄性白血病</t>
  </si>
  <si>
    <t>#1139</t>
  </si>
  <si>
    <t>Acute myelomonocytic leukaemia (WHO_AMML)_急性骨髄単球性白血病</t>
  </si>
  <si>
    <t>#1144</t>
  </si>
  <si>
    <t>Acute panmyelosis with myelofibrosis (WHO_APMF)_骨髄線維症を伴う急性汎骨髄症</t>
  </si>
  <si>
    <t>#1141</t>
  </si>
  <si>
    <t>Pure erythroid leukaemia (WHO_PERL)_赤白血病</t>
  </si>
  <si>
    <t>#1146</t>
  </si>
  <si>
    <t>Myeloid proliferations associated with Down syndrome (WHO_MPRDS)_ダウン症関連骨髄増殖症</t>
  </si>
  <si>
    <t>#1148</t>
  </si>
  <si>
    <t>Myeloid leukaemia associated with Down syndrome (WHO_MLADS)_ダウン症関連骨髄性白血病</t>
  </si>
  <si>
    <t>#1147</t>
  </si>
  <si>
    <t>Transient abnormal myelopoiesis associated with Down syndrome (WHO_TAM)_ダウン症関連一過性骨髄異常増殖症</t>
  </si>
  <si>
    <t>#1145</t>
  </si>
  <si>
    <t>Myeloid sarcoma (WHO_MS)_骨髄性肉腫</t>
  </si>
  <si>
    <t>#1134</t>
  </si>
  <si>
    <t>Therapy-related myeloid neoplasms (WHO_TMN)_治療関連骨髄性腫瘍</t>
  </si>
  <si>
    <t>#1149</t>
  </si>
  <si>
    <t>Blastic plasmacytoid dendritic cell neoplasm (WHO_BPDCN)_芽球形質細胞様樹状細胞腫瘍</t>
  </si>
  <si>
    <t>#1070</t>
  </si>
  <si>
    <t>Mastocytosis (WHO_MCD)_肥満細胞症</t>
  </si>
  <si>
    <t>#1071</t>
  </si>
  <si>
    <t>Cutaneous mastocytosis (WHO_CMCD)_皮膚肥満細胞症</t>
  </si>
  <si>
    <t>#1073</t>
  </si>
  <si>
    <t>Diffuse cutaneous mastocytosis (WHO_DCM)_びまん性皮膚肥満細胞症</t>
  </si>
  <si>
    <t>#1074</t>
  </si>
  <si>
    <t>Mastocytoma of skin (WHO_MOS)_皮膚肥満細胞腫</t>
  </si>
  <si>
    <t>#1072</t>
  </si>
  <si>
    <t>Urticaria pigmentosa/maculopapular cutaneous mastocytosis (WHO_UPMCM)_色素性蕁麻疹 / 斑状丘疹状肥満細胞症</t>
  </si>
  <si>
    <t>#1082</t>
  </si>
  <si>
    <t>Mast cell sarcoma (WHO_MCSL)_肥満細胞肉腫</t>
  </si>
  <si>
    <t>#1075</t>
  </si>
  <si>
    <t>Systemic mastocytosis (WHO_SM)_全身性肥満細胞症</t>
  </si>
  <si>
    <t>#1080</t>
  </si>
  <si>
    <t>Aggressive systemic mastocytosis (WHO_ASM)_侵襲性全身性肥満細胞症</t>
  </si>
  <si>
    <t>#1077</t>
  </si>
  <si>
    <t>Bone marrow mastcytosis (WHO_BMM)_骨髄肥満細胞症</t>
  </si>
  <si>
    <t>#1076</t>
  </si>
  <si>
    <t>Indolent systemic mastocytosis (WHO_ISM)_無症候性全身性肥満細胞症</t>
  </si>
  <si>
    <t>#1081</t>
  </si>
  <si>
    <t>Mast cell leukaemia (WHO_SMMCL)_肥満細胞白血病</t>
  </si>
  <si>
    <t>#1078</t>
  </si>
  <si>
    <t>Smouldering systemic mastocytosis (WHO_SSM)_くすぶり型全身性肥満細胞症</t>
  </si>
  <si>
    <t>#1079</t>
  </si>
  <si>
    <t>Systemic mastocytosis with an associated haematological neoplasm (WHO_SMAHN)_血液腫瘍関連の全身性肥満細胞症</t>
  </si>
  <si>
    <t>#1094</t>
  </si>
  <si>
    <t>Myelodysplastic syndromes (WHO_MDS)_骨髄異形成症候群</t>
  </si>
  <si>
    <t>#1105</t>
  </si>
  <si>
    <t>Childhood myelodysplastic syndrome (WHO_CMDS)_小児骨髄異形成症候群</t>
  </si>
  <si>
    <t>#1106</t>
  </si>
  <si>
    <t>Refractory cytopenia of childhood (WHO_RCYC)_小児不応性血球減少症</t>
  </si>
  <si>
    <t>#1100</t>
  </si>
  <si>
    <t>Myelodysplastic syndrome with excess blasts (WHO_MDSEB)_芽球増加を伴う骨髄異形成症候群</t>
  </si>
  <si>
    <t>#1101</t>
  </si>
  <si>
    <t>Myelodysplastic syndrome with excess blasts and erythroid predominance (WHO_MDSEBEP)_芽球増加と赤血球系優位を伴う骨髄異形成症候群</t>
  </si>
  <si>
    <t>#1102</t>
  </si>
  <si>
    <t>Myelodysplastic syndrome with excess blasts and fibrosis (WHO_MDSEBF)_芽球増加と線維化を伴う骨髄異形成症候群</t>
  </si>
  <si>
    <t>#1103</t>
  </si>
  <si>
    <t>Myelodysplastic syndrome with isolated del(5q) (WHO_MDS5Q)_単独del(5q)異常を伴う骨髄異形成症候群</t>
  </si>
  <si>
    <t>#1099</t>
  </si>
  <si>
    <t>Myelodysplastic syndrome with muitilineage dysplasia (WHO_MDSMD)_多血球系統の異形成を伴う骨髄異形成症候群</t>
  </si>
  <si>
    <t>#1096</t>
  </si>
  <si>
    <t>Myelodysplastic syndrome with ring sideroblasts (WHO_MDSRS)_環状鉄芽球を伴う骨髄異形成症候群</t>
  </si>
  <si>
    <t>#1098</t>
  </si>
  <si>
    <t>Myelodysplastic syndrome with ring sideroblasts and multilineage dysplasia (WHO_MDSRSMD)_環状鉄芽球と多血球系統の異形成を伴う骨髄異形成症候群</t>
  </si>
  <si>
    <t>#1097</t>
  </si>
  <si>
    <t>Myelodysplastic syndrome with ring sideroblasts and single lineage dysplasia (WHO_MDSRSSLD)_環状鉄芽球と単一血球系統の異形成を伴う骨髄異形成症候群</t>
  </si>
  <si>
    <t>#1095</t>
  </si>
  <si>
    <t>Myelodysplastic syndrome with single lineage dysplasia (WHO_MDSSLD)_単一血球系統の異形成を伴う骨髄異形成症候群</t>
  </si>
  <si>
    <t>#1104</t>
  </si>
  <si>
    <t>Myelodysplastic syndrome, unclassifiable (WHO_MDSU)_骨髄異形成症候群、分類不能型</t>
  </si>
  <si>
    <t>#1088</t>
  </si>
  <si>
    <t>Myelodysplastic/myeloproliferative neoplasms (WHO_MDS/MPN)_骨髄異形成/骨髄増殖性腫瘍</t>
  </si>
  <si>
    <t>#1090</t>
  </si>
  <si>
    <t>Atypical chronic myeloid leukaemia, BCR-ABL1-negative (WHO_ACML)_非定形慢性骨髄性白血病、BCR-ABL1陰性型</t>
  </si>
  <si>
    <t>#1089</t>
  </si>
  <si>
    <t>Chronic myelomonocytic leukaemia (WHO_CMML)_慢性骨髄単球性白血病</t>
  </si>
  <si>
    <t>#1091</t>
  </si>
  <si>
    <t>Juvenile myelomonocytic leukaemia (WHO_JMML)_若年性骨髄単球性白血病</t>
  </si>
  <si>
    <t>#1092</t>
  </si>
  <si>
    <t>Myelodysplastic/myeloproliferative neoplasm with ring sideroblasts and thrombocytosis (WHO_MDSMPNRST)_環状鉄芽球と血小板増加を伴う骨髄異形成/骨髄増殖性腫瘍</t>
  </si>
  <si>
    <t>#1093</t>
  </si>
  <si>
    <t>Myelodysplastic/myeloproliferative neoplasm, unclassifiable (WHO_MDSMPNU)_骨髄異形成/骨髄増殖性腫瘍、分類不能型</t>
  </si>
  <si>
    <t>#1107</t>
  </si>
  <si>
    <t>Myeloid neoplasms with germline predisposition (WHO_MNGP)_生殖細胞系素因を伴う骨髄性腫瘍</t>
  </si>
  <si>
    <t>#1111</t>
  </si>
  <si>
    <t>Myeloid neoplasms with germline predisposition and pre-existing platelet disorders (WHO_MNGPPPD)_生殖細胞系素因と先行する血小板異常を伴う骨髄性腫瘍</t>
  </si>
  <si>
    <t>#1113</t>
  </si>
  <si>
    <t>Myeloid neoplasms with germline ANKRD26 mutation (WHO_MNGPANKRD26)_生殖細胞系列ANKRD26変異を伴う骨髄性腫瘍</t>
  </si>
  <si>
    <t>#1114</t>
  </si>
  <si>
    <t>Myeloid neoplasms with germline ETV6 mutation (WHO_MNGPETV6)_生殖細胞系列ETV6変異を伴う骨髄性腫瘍</t>
  </si>
  <si>
    <t>#1112</t>
  </si>
  <si>
    <t>Myeloid neoplasms with germline RUNX1 mutation (WHO_MNGPRUNX1)_生殖細胞系列RUNX1変異を伴う骨髄性腫瘍</t>
  </si>
  <si>
    <t>#1117</t>
  </si>
  <si>
    <t>Myeloid neoplasms with germline predisposition associated with inherited bone failure syndromes and telomere biology disorders (WHO_MNGPAIBFSTBD)_遺伝性骨不全症候群およびテロメア異常に関連する生殖細胞系素因を有する骨髄性腫瘍</t>
  </si>
  <si>
    <t>#1115</t>
  </si>
  <si>
    <t>Myeloid neoplasms with germline predisposition associated with other organ dysfunction (WHO_MNGPAOOD)_他の臓器障害に関連する生殖細胞系素因を伴う骨髄性腫瘍</t>
  </si>
  <si>
    <t>#1116</t>
  </si>
  <si>
    <t>Myeloid neoplasms with germline GATA2 mutation (WHO_MNGPGATA2)_生殖細胞系列GATA2変異を伴う骨髄性腫瘍</t>
  </si>
  <si>
    <t>#1108</t>
  </si>
  <si>
    <t>Myeloid neoplasms with germline predisposition without a pre-existing disorder or organ dysfunction (WHO_MNGPWOPDOD)_先行疾患および臓器障害のない生殖細胞系素因を伴う骨髄性腫瘍</t>
  </si>
  <si>
    <t>#1109</t>
  </si>
  <si>
    <t>Acute myeloid leukaemia with germline CEBPA mutation (WHO_MNGPCEBPA)_生殖細胞系列CEBPA変異を伴う急性骨髄性白血病</t>
  </si>
  <si>
    <t>#1110</t>
  </si>
  <si>
    <t>Myeloid neoplasms with germline DDX41 mutation (WHO_MNGPDDX41)_生殖細胞系列DDX41変異を伴う骨髄性腫瘍</t>
  </si>
  <si>
    <t>#1083</t>
  </si>
  <si>
    <t>Myeloid/lymphoid neoplasms with eosinophilia and gene rearrangement (WHO_MLNER)_好酸球増多症と遺伝子再構成を伴う骨髄性/リンパ性腫瘍</t>
  </si>
  <si>
    <t>#1086</t>
  </si>
  <si>
    <t>Myeloid/lymphoid neoplasms with FGFR1 rearrangement (WHO_MLNFGFR1)_FGFR1再構成を伴う骨髄性/リンパ性腫瘍</t>
  </si>
  <si>
    <t>#1087</t>
  </si>
  <si>
    <t>Myeloid/lymphoid neoplasms with PCM1-JAK2 (WHO_MLNPCM1JAK2)_PCM1-JAK2を伴う骨髄性/リンパ性腫瘍</t>
  </si>
  <si>
    <t>#1084</t>
  </si>
  <si>
    <t>Myeloid/lymphoid neoplasms with PDGFRA rearrangement (WHO_MLNPDGFRA)_PDGFRA再構成を伴う骨髄性/リンパ性腫瘍</t>
  </si>
  <si>
    <t>#1085</t>
  </si>
  <si>
    <t>Myeloid/lymphoid neoplasms with PDGFRB rearrangement (WHO_MLNPDGFRB)_PDGFRB再構成を伴う骨髄性/リンパ性腫瘍</t>
  </si>
  <si>
    <t>#1058</t>
  </si>
  <si>
    <t>Myeloproliferative neoplasms (WHO_MPN)_骨髄増殖性腫瘍</t>
  </si>
  <si>
    <t>#1068</t>
  </si>
  <si>
    <t>Chronic eosinophilic leukaemia, not otherwise specified (WHO_CELNOS)_慢性好酸球性白血病、非特定型</t>
  </si>
  <si>
    <t>#1059</t>
  </si>
  <si>
    <t>Chronic myeloid leukaemia, BCR-ABL1-positive (WHO_CMLBCRABL1)_慢性骨髄性白血病、BCR-ABL1陽性型</t>
  </si>
  <si>
    <t>#1060</t>
  </si>
  <si>
    <t>Chronic neutrophilic leukaemia (WHO_CNL)_慢性好中球性白血病</t>
  </si>
  <si>
    <t>#1066</t>
  </si>
  <si>
    <t>Essential thrombocythaemia (WHO_ET)_本態性血小板血症</t>
  </si>
  <si>
    <t>#1067</t>
  </si>
  <si>
    <t>Post-essential thrombocythaemia myelofibrosis (WHO_ETMF)_本態性血小板血症後骨髄線維症</t>
  </si>
  <si>
    <t>#1069</t>
  </si>
  <si>
    <t>Myeloproliferative neoplasm, unclassifiable (WHO_MPNU)_骨髄増殖性腫瘍、分類不能型</t>
  </si>
  <si>
    <t>#1061</t>
  </si>
  <si>
    <t>Polycythaemia vera (WHO_PV)_真性多血症</t>
  </si>
  <si>
    <t>#1062</t>
  </si>
  <si>
    <t>Post-polycythaemia vera myelofibrosis (WHO_PVMF)_真性多血症後骨髄線維症</t>
  </si>
  <si>
    <t>#1063</t>
  </si>
  <si>
    <t>Primary myelofibrosis (WHO_PMF)_原発性骨髄線維症</t>
  </si>
  <si>
    <t>#1065</t>
  </si>
  <si>
    <t>Overt primary fibrosis (WHO_PMFOFS)_原発性骨髄線維症、線維化期</t>
  </si>
  <si>
    <t>#1064</t>
  </si>
  <si>
    <t>Prefibrotic/early primary myelofibrosis (WHO_PMFPES)_原発性骨髄線維症、前線維化期</t>
  </si>
  <si>
    <t>#1303</t>
  </si>
  <si>
    <t>Other_Haematopoietic (WHO_OHP)_その他の造血器腫瘍</t>
  </si>
  <si>
    <t>#1316</t>
  </si>
  <si>
    <t>Aplastic anemia (WHO_AA)_再生不良性貧血</t>
  </si>
  <si>
    <t>#1317</t>
  </si>
  <si>
    <t>Clonal hematopoiesis (WHO_CHP)_未確定の潜在能を持つクローン性造血</t>
  </si>
  <si>
    <t>#1304</t>
  </si>
  <si>
    <t>Histiocytic and dendritic cell neoplasms (WHO_HDCN)_組織球性および樹状細胞腫瘍</t>
  </si>
  <si>
    <t>#1314</t>
  </si>
  <si>
    <t>Disseminated juvenile xanthogranuloma (WHO_JXG)_播種性若年性黄色肉芽腫</t>
  </si>
  <si>
    <t>#1315</t>
  </si>
  <si>
    <t>Erdheim-Chester disease (WHO_ECD)_エルドハイム・チェスター病</t>
  </si>
  <si>
    <t>#1313</t>
  </si>
  <si>
    <t>Fibroblastic reticular cell tumour (WHO_FRCT)_線維芽細胞性細網細胞腫瘍</t>
  </si>
  <si>
    <t>#1311</t>
  </si>
  <si>
    <t>Follicular dendritic cell sarcoma (WHO_FDCS)_濾胞樹状細胞肉腫</t>
  </si>
  <si>
    <t>#1312</t>
  </si>
  <si>
    <t>Inflammatory pseudotumor-like follicular/fibroblastic dendritic cell sarcoma (WHO_IPFDCS)_炎症性偽腫瘍様濾胞/線維芽細胞性樹状細胞肉腫</t>
  </si>
  <si>
    <t>#1305</t>
  </si>
  <si>
    <t>Histiocytic sarcoma (WHO_HS)_組織球性肉腫</t>
  </si>
  <si>
    <t>#1309</t>
  </si>
  <si>
    <t>Indeterminate dendritic cell tumour (WHO_IDCT)_不確定型樹状細胞腫瘍</t>
  </si>
  <si>
    <t>#1310</t>
  </si>
  <si>
    <t>Interdigitating dendritic cell sarcoma (WHO_IDCS)_指状嵌入樹状細胞肉腫</t>
  </si>
  <si>
    <t>#1306</t>
  </si>
  <si>
    <t>Tumours derived from Langerhans cells (WHO_TDLC)_ランゲルハンス細胞由来腫瘍</t>
  </si>
  <si>
    <t>#1307</t>
  </si>
  <si>
    <t>Langerhans cell histiocytosis (WHO_LCH)_ランゲルハンス細胞組織球症</t>
  </si>
  <si>
    <t>#1308</t>
  </si>
  <si>
    <t>Langerhans cell sarcoma (WHO_LCS)_ランゲルハンス細胞肉腫</t>
  </si>
  <si>
    <t>#1318</t>
  </si>
  <si>
    <t>Paroxysmal nocturnal hemoglobinuria (WHO_PNH)_発作性夜間ヘモグロビン尿症</t>
  </si>
  <si>
    <t>#0116</t>
  </si>
  <si>
    <t>Head and Neck (HEAD_NECK)_頭頸部</t>
  </si>
  <si>
    <t>頭頸部</t>
    <phoneticPr fontId="2"/>
  </si>
  <si>
    <t>#0117</t>
  </si>
  <si>
    <t>#0118</t>
  </si>
  <si>
    <t>#0119</t>
  </si>
  <si>
    <t>#0120</t>
  </si>
  <si>
    <t>#0121</t>
  </si>
  <si>
    <t>#0122</t>
  </si>
  <si>
    <t>#0123</t>
  </si>
  <si>
    <t>#0124</t>
  </si>
  <si>
    <t>#0125</t>
  </si>
  <si>
    <t>#0126</t>
  </si>
  <si>
    <t>#0127</t>
  </si>
  <si>
    <t>#0128</t>
  </si>
  <si>
    <t>#0129</t>
  </si>
  <si>
    <t>#0130</t>
  </si>
  <si>
    <t>#0131</t>
  </si>
  <si>
    <t>#0132</t>
  </si>
  <si>
    <t>#0133</t>
  </si>
  <si>
    <t>#0134</t>
  </si>
  <si>
    <t>#0135</t>
  </si>
  <si>
    <t>#0136</t>
  </si>
  <si>
    <t>#0137</t>
  </si>
  <si>
    <t>#0138</t>
  </si>
  <si>
    <t>#0139</t>
  </si>
  <si>
    <t>#0140</t>
  </si>
  <si>
    <t>#0141</t>
  </si>
  <si>
    <t>#0142</t>
  </si>
  <si>
    <t>#0143</t>
  </si>
  <si>
    <t>#0144</t>
  </si>
  <si>
    <t xml:space="preserve">Myoepithelial Carcinoma (MYEC)_筋上皮癌 </t>
  </si>
  <si>
    <t>#0145</t>
  </si>
  <si>
    <t>#0146</t>
  </si>
  <si>
    <t>#0147</t>
  </si>
  <si>
    <t>#0148</t>
  </si>
  <si>
    <t>#0149</t>
  </si>
  <si>
    <t>#0150</t>
  </si>
  <si>
    <t>#0151</t>
  </si>
  <si>
    <t>#0344</t>
  </si>
  <si>
    <t>Kidney (KIDNEY)_腎臓</t>
  </si>
  <si>
    <t>腎臓</t>
    <phoneticPr fontId="2"/>
  </si>
  <si>
    <t>#0345</t>
  </si>
  <si>
    <t>#0346</t>
  </si>
  <si>
    <t>#0347</t>
  </si>
  <si>
    <t>#0348</t>
  </si>
  <si>
    <t>#0349</t>
  </si>
  <si>
    <t>#0350</t>
  </si>
  <si>
    <t>#0351</t>
  </si>
  <si>
    <t>#0352</t>
  </si>
  <si>
    <t>#0353</t>
  </si>
  <si>
    <t>#0354</t>
  </si>
  <si>
    <t>#0355</t>
  </si>
  <si>
    <t>#0356</t>
  </si>
  <si>
    <t>#0357</t>
  </si>
  <si>
    <t>#0358</t>
  </si>
  <si>
    <t>#0359</t>
  </si>
  <si>
    <t>#0360</t>
  </si>
  <si>
    <t>#0361</t>
  </si>
  <si>
    <t>#0362</t>
  </si>
  <si>
    <t>#0363</t>
  </si>
  <si>
    <t>#0364</t>
  </si>
  <si>
    <t>Rhabdoid Cancer (MRT)_腎ラブドイド腫瘍</t>
  </si>
  <si>
    <t>#0365</t>
  </si>
  <si>
    <t>#0304</t>
  </si>
  <si>
    <t>Liver (LIVER)_肝臓</t>
  </si>
  <si>
    <t>肝臓</t>
    <phoneticPr fontId="2"/>
  </si>
  <si>
    <t>#0305</t>
  </si>
  <si>
    <t>#0306</t>
  </si>
  <si>
    <t>#0307</t>
  </si>
  <si>
    <t>#0308</t>
  </si>
  <si>
    <t>#0309</t>
  </si>
  <si>
    <t>#0310</t>
  </si>
  <si>
    <t>#0311</t>
  </si>
  <si>
    <t>#0312</t>
  </si>
  <si>
    <t>#0313</t>
  </si>
  <si>
    <t>#0170</t>
  </si>
  <si>
    <t>Lung (LUNG)_肺</t>
  </si>
  <si>
    <t>#0171</t>
  </si>
  <si>
    <t>#0172</t>
  </si>
  <si>
    <t>#0173</t>
  </si>
  <si>
    <t>#0174</t>
  </si>
  <si>
    <t>#0175</t>
  </si>
  <si>
    <t>#0176</t>
  </si>
  <si>
    <t>#0177</t>
  </si>
  <si>
    <t>Lung Carcinoid (LUCA)_肺カルチノイド腫瘍</t>
  </si>
  <si>
    <t>#0178</t>
  </si>
  <si>
    <t>#0179</t>
  </si>
  <si>
    <t>#0180</t>
  </si>
  <si>
    <t>#0181</t>
  </si>
  <si>
    <t>#0182</t>
  </si>
  <si>
    <t>#0183</t>
  </si>
  <si>
    <t>#0184</t>
  </si>
  <si>
    <t>Giant Cell Carcinoma of the Lung (GCLC)_肺巨細胞癌</t>
  </si>
  <si>
    <t>#0185</t>
  </si>
  <si>
    <t>#0186</t>
  </si>
  <si>
    <t>#0187</t>
  </si>
  <si>
    <t>#0188</t>
  </si>
  <si>
    <t>#0189</t>
  </si>
  <si>
    <t xml:space="preserve">Lung Squamous Cell Carcinoma (LUSC)_肺扁平上皮癌 </t>
  </si>
  <si>
    <t>#0190</t>
  </si>
  <si>
    <t>#0191</t>
  </si>
  <si>
    <t>#0192</t>
  </si>
  <si>
    <t>#0193</t>
  </si>
  <si>
    <t>#0194</t>
  </si>
  <si>
    <t>#0195</t>
  </si>
  <si>
    <t>#0196</t>
  </si>
  <si>
    <t>#0197</t>
  </si>
  <si>
    <t>#0198</t>
  </si>
  <si>
    <t>#0199</t>
  </si>
  <si>
    <t>#0855</t>
  </si>
  <si>
    <t>Other (OTHER)_その他</t>
  </si>
  <si>
    <t>その他</t>
    <phoneticPr fontId="2"/>
  </si>
  <si>
    <t>#0856</t>
  </si>
  <si>
    <t>#0871</t>
  </si>
  <si>
    <t>Adenoid Cystic Carcinoma, Others (ACYCOTH)_その他の腺様嚢胞癌</t>
  </si>
  <si>
    <t>#0857</t>
  </si>
  <si>
    <t>#0858</t>
  </si>
  <si>
    <t>#0859</t>
  </si>
  <si>
    <t>#0860</t>
  </si>
  <si>
    <t>#0861</t>
  </si>
  <si>
    <t>#0862</t>
  </si>
  <si>
    <t>#0863</t>
  </si>
  <si>
    <t>#0864</t>
  </si>
  <si>
    <t>#0865</t>
  </si>
  <si>
    <t>#0866</t>
  </si>
  <si>
    <t>#0867</t>
  </si>
  <si>
    <t>#0870</t>
  </si>
  <si>
    <t>Melanoma, Others (MELOTH)_その他の黒色腫</t>
  </si>
  <si>
    <t>#0868</t>
  </si>
  <si>
    <t>#0869</t>
  </si>
  <si>
    <t>Neuroendocrine Carcinoma, Others (NECOTH)_その他の神経内分泌癌</t>
  </si>
  <si>
    <t>#1319</t>
  </si>
  <si>
    <t>Neuroendocrine Tumor, Others (NETOTH)_その他の神経内分泌腫瘍</t>
  </si>
  <si>
    <t>#0384</t>
  </si>
  <si>
    <t>Ovary/Fallopian Tube (OVARY)_卵巣/卵管</t>
  </si>
  <si>
    <t>卵巣/卵管</t>
    <phoneticPr fontId="2"/>
  </si>
  <si>
    <t>#0385</t>
  </si>
  <si>
    <t>#0386</t>
  </si>
  <si>
    <t>#0387</t>
  </si>
  <si>
    <t>#0388</t>
  </si>
  <si>
    <t>#0389</t>
  </si>
  <si>
    <t>#0390</t>
  </si>
  <si>
    <t>#0391</t>
  </si>
  <si>
    <t>#0392</t>
  </si>
  <si>
    <t>#0393</t>
  </si>
  <si>
    <t>#0394</t>
  </si>
  <si>
    <t>#0395</t>
  </si>
  <si>
    <t>#0396</t>
  </si>
  <si>
    <t>#0397</t>
  </si>
  <si>
    <t>#0398</t>
  </si>
  <si>
    <t>#0399</t>
  </si>
  <si>
    <t>#0400</t>
  </si>
  <si>
    <t>#0401</t>
  </si>
  <si>
    <t>#0402</t>
  </si>
  <si>
    <t>#0403</t>
  </si>
  <si>
    <t>#0404</t>
  </si>
  <si>
    <t>#0405</t>
  </si>
  <si>
    <t>#0406</t>
  </si>
  <si>
    <t>#0407</t>
  </si>
  <si>
    <t>#0408</t>
  </si>
  <si>
    <t>#0409</t>
  </si>
  <si>
    <t>#0410</t>
  </si>
  <si>
    <t>#0411</t>
  </si>
  <si>
    <t>#0412</t>
  </si>
  <si>
    <t>#0413</t>
  </si>
  <si>
    <t>#0414</t>
  </si>
  <si>
    <t>#0415</t>
  </si>
  <si>
    <t>#0416</t>
  </si>
  <si>
    <t>#0417</t>
  </si>
  <si>
    <t>#0418</t>
  </si>
  <si>
    <t>#0419</t>
  </si>
  <si>
    <t>#0420</t>
  </si>
  <si>
    <t>#0421</t>
  </si>
  <si>
    <t>#0422</t>
  </si>
  <si>
    <t>#0423</t>
  </si>
  <si>
    <t>#0424</t>
  </si>
  <si>
    <t>#0325</t>
  </si>
  <si>
    <t>Pancreas (PANCREAS)_膵臓</t>
  </si>
  <si>
    <t>膵臓</t>
    <phoneticPr fontId="2"/>
  </si>
  <si>
    <t>#0326</t>
  </si>
  <si>
    <t>#0327</t>
  </si>
  <si>
    <t>#0328</t>
  </si>
  <si>
    <t>#0329</t>
  </si>
  <si>
    <t>#0330</t>
  </si>
  <si>
    <t>#0331</t>
  </si>
  <si>
    <t>#0332</t>
  </si>
  <si>
    <t>#0333</t>
  </si>
  <si>
    <t>#0334</t>
  </si>
  <si>
    <t>#0872</t>
  </si>
  <si>
    <t>Pancreatic Neuroendocrine Carcinoma (PANEC)_膵神経内分泌癌</t>
  </si>
  <si>
    <t>#0335</t>
  </si>
  <si>
    <t>#0336</t>
  </si>
  <si>
    <t>#0337</t>
  </si>
  <si>
    <t>#0338</t>
  </si>
  <si>
    <t>#0339</t>
  </si>
  <si>
    <t>#0517</t>
  </si>
  <si>
    <t>Penis (PENIS)_陰茎</t>
  </si>
  <si>
    <t>陰茎</t>
    <phoneticPr fontId="2"/>
  </si>
  <si>
    <t>#0518</t>
  </si>
  <si>
    <t>#0519</t>
  </si>
  <si>
    <t>#0520</t>
  </si>
  <si>
    <t>#0521</t>
  </si>
  <si>
    <t>#0106</t>
  </si>
  <si>
    <t>Peripheral Nervous System (PNS)_末梢神経系</t>
  </si>
  <si>
    <t>末梢神経系</t>
    <phoneticPr fontId="2"/>
  </si>
  <si>
    <t>#0107</t>
  </si>
  <si>
    <t>#0108</t>
  </si>
  <si>
    <t>#0109</t>
  </si>
  <si>
    <t>#0110</t>
  </si>
  <si>
    <t>#0111</t>
  </si>
  <si>
    <t>#0112</t>
  </si>
  <si>
    <t>#0113</t>
  </si>
  <si>
    <t>#0114</t>
  </si>
  <si>
    <t>#0115</t>
  </si>
  <si>
    <t>#0301</t>
  </si>
  <si>
    <t>Peritoneum (PERITONEUM)_腹膜</t>
  </si>
  <si>
    <t>腹膜</t>
    <phoneticPr fontId="2"/>
  </si>
  <si>
    <t>#0302</t>
  </si>
  <si>
    <t>#0303</t>
  </si>
  <si>
    <t>#0200</t>
  </si>
  <si>
    <t>Pleura (PLEURA)_胸膜</t>
  </si>
  <si>
    <t>胸膜</t>
    <phoneticPr fontId="2"/>
  </si>
  <si>
    <t>#0201</t>
  </si>
  <si>
    <t>#0202</t>
  </si>
  <si>
    <t>#0203</t>
  </si>
  <si>
    <t>#0204</t>
  </si>
  <si>
    <t>#0500</t>
  </si>
  <si>
    <t>Prostate (PROSTATE)_前立腺</t>
  </si>
  <si>
    <t>前立腺</t>
    <phoneticPr fontId="2"/>
  </si>
  <si>
    <t>#0873</t>
  </si>
  <si>
    <t>Basal Cell Carcinoma of Prostate (BCCP)_前立腺基底細胞癌</t>
  </si>
  <si>
    <t>#0501</t>
  </si>
  <si>
    <t>Prostate Adenocarcinoma (PRAD)_前立腺腺癌</t>
  </si>
  <si>
    <t>#0502</t>
  </si>
  <si>
    <t>#0503</t>
  </si>
  <si>
    <t>#0504</t>
  </si>
  <si>
    <t>#0522</t>
  </si>
  <si>
    <t>Skin (SKIN)_皮膚</t>
  </si>
  <si>
    <t>#0523</t>
  </si>
  <si>
    <t>#0524</t>
  </si>
  <si>
    <t>#0525</t>
  </si>
  <si>
    <t>#0526</t>
  </si>
  <si>
    <t>#0527</t>
  </si>
  <si>
    <t>#0528</t>
  </si>
  <si>
    <t>#0529</t>
  </si>
  <si>
    <t>#0530</t>
  </si>
  <si>
    <t>#0531</t>
  </si>
  <si>
    <t>#0532</t>
  </si>
  <si>
    <t>#0533</t>
  </si>
  <si>
    <t>#0534</t>
  </si>
  <si>
    <t>#0535</t>
  </si>
  <si>
    <t>#0536</t>
  </si>
  <si>
    <t>#0537</t>
  </si>
  <si>
    <t>#0538</t>
  </si>
  <si>
    <t>#0539</t>
  </si>
  <si>
    <t>#0540</t>
  </si>
  <si>
    <t>#0541</t>
  </si>
  <si>
    <t>#0542</t>
  </si>
  <si>
    <t>#0543</t>
  </si>
  <si>
    <t>#0544</t>
  </si>
  <si>
    <t>#0546</t>
  </si>
  <si>
    <t>#0547</t>
  </si>
  <si>
    <t>#0548</t>
  </si>
  <si>
    <t>#0549</t>
  </si>
  <si>
    <t>#0550</t>
  </si>
  <si>
    <t>#0551</t>
  </si>
  <si>
    <t>#0552</t>
  </si>
  <si>
    <t>Soft Tissue (SOFT_TISSUE)_軟部組織</t>
  </si>
  <si>
    <t>軟部組織</t>
    <phoneticPr fontId="2"/>
  </si>
  <si>
    <t>#0553</t>
  </si>
  <si>
    <t>#0554</t>
  </si>
  <si>
    <t>#0555</t>
  </si>
  <si>
    <t>#0556</t>
  </si>
  <si>
    <t>#0557</t>
  </si>
  <si>
    <t>#0558</t>
  </si>
  <si>
    <t>#0559</t>
  </si>
  <si>
    <t>#0560</t>
  </si>
  <si>
    <t>#0561</t>
  </si>
  <si>
    <t>#0562</t>
  </si>
  <si>
    <t>#0563</t>
  </si>
  <si>
    <t>#0564</t>
  </si>
  <si>
    <t>#0565</t>
  </si>
  <si>
    <t>#0566</t>
  </si>
  <si>
    <t>#0567</t>
  </si>
  <si>
    <t>#0568</t>
  </si>
  <si>
    <t>#0569</t>
  </si>
  <si>
    <t>#0570</t>
  </si>
  <si>
    <t>#0571</t>
  </si>
  <si>
    <t>#0572</t>
  </si>
  <si>
    <t>#0573</t>
  </si>
  <si>
    <t>#0574</t>
  </si>
  <si>
    <t>#0575</t>
  </si>
  <si>
    <t>#0576</t>
  </si>
  <si>
    <t>#0577</t>
  </si>
  <si>
    <t>#0578</t>
  </si>
  <si>
    <t>#0579</t>
  </si>
  <si>
    <t>#0580</t>
  </si>
  <si>
    <t>#0581</t>
  </si>
  <si>
    <t>#0582</t>
  </si>
  <si>
    <t>#0583</t>
  </si>
  <si>
    <t>#0584</t>
  </si>
  <si>
    <t>#0585</t>
  </si>
  <si>
    <t>#0586</t>
  </si>
  <si>
    <t>#0587</t>
  </si>
  <si>
    <t>#0588</t>
  </si>
  <si>
    <t>#0589</t>
  </si>
  <si>
    <t>#0590</t>
  </si>
  <si>
    <t>#0591</t>
  </si>
  <si>
    <t>#0592</t>
  </si>
  <si>
    <t>#0593</t>
  </si>
  <si>
    <t>#0594</t>
  </si>
  <si>
    <t>#0595</t>
  </si>
  <si>
    <t>#0596</t>
  </si>
  <si>
    <t>#0597</t>
  </si>
  <si>
    <t>#0598</t>
  </si>
  <si>
    <t>#0599</t>
  </si>
  <si>
    <t>#0600</t>
  </si>
  <si>
    <t>#0601</t>
  </si>
  <si>
    <t>#0602</t>
  </si>
  <si>
    <t>#0603</t>
  </si>
  <si>
    <t>#0604</t>
  </si>
  <si>
    <t>#0605</t>
  </si>
  <si>
    <t>#0606</t>
  </si>
  <si>
    <t>#0505</t>
  </si>
  <si>
    <t>Testis (TESTIS)_精巣</t>
  </si>
  <si>
    <t>精巣</t>
    <phoneticPr fontId="2"/>
  </si>
  <si>
    <t>#0506</t>
  </si>
  <si>
    <t>#0507</t>
  </si>
  <si>
    <t>#0508</t>
  </si>
  <si>
    <t>#0509</t>
  </si>
  <si>
    <t>#0510</t>
  </si>
  <si>
    <t>#0511</t>
  </si>
  <si>
    <t>#0512</t>
  </si>
  <si>
    <t>#0513</t>
  </si>
  <si>
    <t>#0514</t>
  </si>
  <si>
    <t>#0515</t>
  </si>
  <si>
    <t>#0516</t>
  </si>
  <si>
    <t>#0205</t>
  </si>
  <si>
    <t>Thymus (THYMUS)_胸腺</t>
  </si>
  <si>
    <t>胸腺</t>
    <phoneticPr fontId="2"/>
  </si>
  <si>
    <t>#0206</t>
  </si>
  <si>
    <t>#0207</t>
  </si>
  <si>
    <t>#0208</t>
  </si>
  <si>
    <t>#0209</t>
  </si>
  <si>
    <t>#0160</t>
  </si>
  <si>
    <t>Thyroid (THYROID)_甲状腺</t>
  </si>
  <si>
    <t>甲状腺</t>
    <phoneticPr fontId="2"/>
  </si>
  <si>
    <t>#0161</t>
  </si>
  <si>
    <t>#0162</t>
  </si>
  <si>
    <t>#0163</t>
  </si>
  <si>
    <t xml:space="preserve">Hyalinizing Trabecular Adenoma of the Thyroid (HTAT)_甲状腺硝子化索状腺腫 </t>
  </si>
  <si>
    <t>#0164</t>
  </si>
  <si>
    <t>#0165</t>
  </si>
  <si>
    <t>#0166</t>
  </si>
  <si>
    <t>#0167</t>
  </si>
  <si>
    <t>#0168</t>
  </si>
  <si>
    <t>#0169</t>
  </si>
  <si>
    <t>#0425</t>
  </si>
  <si>
    <t>Uterus (UTERUS)_子宮</t>
  </si>
  <si>
    <t>子宮</t>
    <phoneticPr fontId="2"/>
  </si>
  <si>
    <t>#0426</t>
  </si>
  <si>
    <t>#0427</t>
  </si>
  <si>
    <t>#0428</t>
  </si>
  <si>
    <t>#0429</t>
  </si>
  <si>
    <t>#0430</t>
  </si>
  <si>
    <t>#0431</t>
  </si>
  <si>
    <t>#0432</t>
  </si>
  <si>
    <t>#0433</t>
  </si>
  <si>
    <t>#0434</t>
  </si>
  <si>
    <t>#0435</t>
  </si>
  <si>
    <t>#0436</t>
  </si>
  <si>
    <t>#0437</t>
  </si>
  <si>
    <t>#0438</t>
  </si>
  <si>
    <t>#0439</t>
  </si>
  <si>
    <t>#0440</t>
  </si>
  <si>
    <t>#0441</t>
  </si>
  <si>
    <t>#0442</t>
  </si>
  <si>
    <t>#0443</t>
  </si>
  <si>
    <t>#0444</t>
  </si>
  <si>
    <t>#0445</t>
  </si>
  <si>
    <t>#0446</t>
  </si>
  <si>
    <t>#0447</t>
  </si>
  <si>
    <t>#0448</t>
  </si>
  <si>
    <t>#0449</t>
  </si>
  <si>
    <t>#0450</t>
  </si>
  <si>
    <t>#0451</t>
  </si>
  <si>
    <t>#0452</t>
  </si>
  <si>
    <t>#0453</t>
  </si>
  <si>
    <t>#0454</t>
  </si>
  <si>
    <t>#0455</t>
  </si>
  <si>
    <t>#0456</t>
  </si>
  <si>
    <t>#0457</t>
  </si>
  <si>
    <t>#0458</t>
  </si>
  <si>
    <t>#0459</t>
  </si>
  <si>
    <t>#0460</t>
  </si>
  <si>
    <t>#0461</t>
  </si>
  <si>
    <t>Uterine Smooth Muscle Tumor of Uncertain Malignant Potential (USTUMP)_悪性度不明な平滑筋腫瘍</t>
  </si>
  <si>
    <t>#0486</t>
  </si>
  <si>
    <t>Vulva/Vagina (VULVA)_外陰部/膣</t>
  </si>
  <si>
    <t>外陰部/膣</t>
    <phoneticPr fontId="2"/>
  </si>
  <si>
    <t>#0487</t>
  </si>
  <si>
    <t>#0488</t>
  </si>
  <si>
    <t>#0489</t>
  </si>
  <si>
    <t>#0490</t>
  </si>
  <si>
    <t>#0491</t>
  </si>
  <si>
    <t>#0492</t>
  </si>
  <si>
    <t>#0493</t>
  </si>
  <si>
    <t>#0494</t>
  </si>
  <si>
    <t>#0495</t>
  </si>
  <si>
    <t>#0496</t>
  </si>
  <si>
    <t>#0497</t>
  </si>
  <si>
    <t>#0498</t>
  </si>
  <si>
    <t>#0499</t>
  </si>
  <si>
    <t>がん種区分がん種リスト</t>
  </si>
  <si>
    <t>ECOG PS</t>
    <phoneticPr fontId="2"/>
  </si>
  <si>
    <t>※手術前を含めて当該腫瘍に対して行った化学療法をすべて入力してください
入力時点で開始している治療あるいは継続している治療ラインまでご入力ください</t>
    <rPh sb="36" eb="38">
      <t>ニュウリョク</t>
    </rPh>
    <rPh sb="38" eb="40">
      <t>ジテン</t>
    </rPh>
    <rPh sb="41" eb="43">
      <t>カイシ</t>
    </rPh>
    <rPh sb="47" eb="49">
      <t>チリョウ</t>
    </rPh>
    <rPh sb="53" eb="55">
      <t>ケイゾク</t>
    </rPh>
    <rPh sb="59" eb="61">
      <t>チリョウ</t>
    </rPh>
    <rPh sb="67" eb="69">
      <t>ニュウリョク</t>
    </rPh>
    <phoneticPr fontId="2"/>
  </si>
  <si>
    <t>ERBB2</t>
    <phoneticPr fontId="2"/>
  </si>
  <si>
    <t>F1 CDx</t>
    <phoneticPr fontId="2"/>
  </si>
  <si>
    <t>RET融合遺伝子</t>
    <rPh sb="3" eb="5">
      <t>ユウゴウ</t>
    </rPh>
    <rPh sb="4" eb="7">
      <t>イデンシ</t>
    </rPh>
    <phoneticPr fontId="10"/>
  </si>
  <si>
    <t>RET融合遺伝子-検査方法</t>
    <phoneticPr fontId="10"/>
  </si>
  <si>
    <t>RET遺伝子変異</t>
    <rPh sb="6" eb="8">
      <t>ヘンイ</t>
    </rPh>
    <phoneticPr fontId="10"/>
  </si>
  <si>
    <t>RET遺伝子変異-検査方法</t>
    <rPh sb="9" eb="13">
      <t>ケンサホウホウ</t>
    </rPh>
    <phoneticPr fontId="10"/>
  </si>
  <si>
    <t>相同組換え修復欠損方法</t>
    <rPh sb="0" eb="2">
      <t>ソウドウ</t>
    </rPh>
    <rPh sb="2" eb="4">
      <t>クミカ</t>
    </rPh>
    <rPh sb="5" eb="7">
      <t>シュウフク</t>
    </rPh>
    <rPh sb="7" eb="9">
      <t>ケッソン</t>
    </rPh>
    <rPh sb="9" eb="11">
      <t>ホウホウ</t>
    </rPh>
    <phoneticPr fontId="2"/>
  </si>
  <si>
    <t>※2 病理診断が未確定の場合は、現時点で判明しているところまでご入力ください</t>
    <rPh sb="3" eb="5">
      <t>ビョウリ</t>
    </rPh>
    <rPh sb="5" eb="7">
      <t>シンダン</t>
    </rPh>
    <rPh sb="8" eb="11">
      <t>ミカクテイ</t>
    </rPh>
    <rPh sb="12" eb="14">
      <t>バアイ</t>
    </rPh>
    <rPh sb="16" eb="19">
      <t>ゲンジテン</t>
    </rPh>
    <rPh sb="20" eb="22">
      <t>ハンメイ</t>
    </rPh>
    <rPh sb="32" eb="34">
      <t>ニュウリョク</t>
    </rPh>
    <phoneticPr fontId="2"/>
  </si>
  <si>
    <t>※1「がん種区分がん種リスト」をご参照ください。下のリンクから移動できます</t>
    <rPh sb="24" eb="25">
      <t>シタ</t>
    </rPh>
    <phoneticPr fontId="2"/>
  </si>
  <si>
    <t>（例）悪性黒色腫だが詳細不明→本来は第3階層で該当するがん種を選択するが、</t>
    <rPh sb="1" eb="2">
      <t>レイ</t>
    </rPh>
    <rPh sb="3" eb="5">
      <t>アクセイ</t>
    </rPh>
    <rPh sb="5" eb="8">
      <t>コクショクシュ</t>
    </rPh>
    <rPh sb="10" eb="12">
      <t>ショウサイ</t>
    </rPh>
    <rPh sb="12" eb="14">
      <t>フメイ</t>
    </rPh>
    <rPh sb="15" eb="17">
      <t>ホンライ</t>
    </rPh>
    <rPh sb="18" eb="19">
      <t>ダイ</t>
    </rPh>
    <rPh sb="20" eb="22">
      <t>カイソウ</t>
    </rPh>
    <rPh sb="23" eb="25">
      <t>ガイトウ</t>
    </rPh>
    <rPh sb="29" eb="30">
      <t>シュ</t>
    </rPh>
    <rPh sb="31" eb="33">
      <t>センタク</t>
    </rPh>
    <phoneticPr fontId="2"/>
  </si>
  <si>
    <t>2024/2月削除</t>
    <rPh sb="6" eb="7">
      <t>ガツ</t>
    </rPh>
    <rPh sb="7" eb="9">
      <t>サクジョ</t>
    </rPh>
    <phoneticPr fontId="2"/>
  </si>
  <si>
    <t>唾液腺　乳腺相似分泌癌（MASC）</t>
    <rPh sb="6" eb="8">
      <t>ソウジ</t>
    </rPh>
    <phoneticPr fontId="2"/>
  </si>
  <si>
    <t>肝臓　血管内皮腫</t>
    <rPh sb="1" eb="2">
      <t>ゾウ</t>
    </rPh>
    <rPh sb="6" eb="7">
      <t>カワ</t>
    </rPh>
    <phoneticPr fontId="2"/>
  </si>
  <si>
    <t>Ｃ－ＣＡＴ登録記入用紙の入力方法について</t>
    <rPh sb="12" eb="14">
      <t>ニュウリョク</t>
    </rPh>
    <rPh sb="14" eb="16">
      <t>ホウホウ</t>
    </rPh>
    <phoneticPr fontId="2"/>
  </si>
  <si>
    <t>　</t>
  </si>
  <si>
    <t>①</t>
  </si>
  <si>
    <t>②</t>
  </si>
  <si>
    <t>③</t>
  </si>
  <si>
    <t>● お問合せ先</t>
    <rPh sb="3" eb="5">
      <t>トイアワ</t>
    </rPh>
    <rPh sb="6" eb="7">
      <t>サキ</t>
    </rPh>
    <phoneticPr fontId="2"/>
  </si>
  <si>
    <t>千葉大学医学部附属病院　腫瘍内科(がんゲノム外来)</t>
  </si>
  <si>
    <t>電話：043-222-7171（代表）　内線：6596</t>
    <rPh sb="0" eb="2">
      <t>デンワ</t>
    </rPh>
    <rPh sb="16" eb="18">
      <t>ダイヒョウ</t>
    </rPh>
    <rPh sb="20" eb="22">
      <t>ナイセン</t>
    </rPh>
    <phoneticPr fontId="2"/>
  </si>
  <si>
    <t>2018年6月、国は「がんゲノム情報管理センター」（C-CAT）を国立がん研究センター内に設置しました。
C-CATは、患者さん一人ひとりのゲノム解析の結果得られる配列情報および診療情報を集約・保管し、利活用するための機関です。
遺伝子パネル検査を実施するにあたり、診療情報（性別・年齢、診断名、ステージ、治療法やその効果及び副作用に関する情報など）種々の情報を専用のシステムを利用して、
C-CATに提供する必要があります。（必須ではありませんが、提供しない場合、有用なレポートを受け取ることができません）
遺伝子パネル検査を実施するためのシステム入力を当院で行いますが、主治医の先生方は、このExcelに必要事項を入力の上、もととなる情報を提供いただきますようお願い申し上げます。</t>
    <rPh sb="64" eb="66">
      <t>ヒトリ</t>
    </rPh>
    <rPh sb="276" eb="278">
      <t>トウイン</t>
    </rPh>
    <rPh sb="310" eb="311">
      <t>ウエ</t>
    </rPh>
    <phoneticPr fontId="10"/>
  </si>
  <si>
    <t>Ｃ-ＣＡＴ登録記入用紙</t>
    <rPh sb="5" eb="7">
      <t>トウロク</t>
    </rPh>
    <rPh sb="7" eb="9">
      <t>キニュウ</t>
    </rPh>
    <rPh sb="9" eb="11">
      <t>ヨウシ</t>
    </rPh>
    <phoneticPr fontId="2"/>
  </si>
  <si>
    <t>メールアドレス</t>
    <phoneticPr fontId="2"/>
  </si>
  <si>
    <t>フリガナ</t>
  </si>
  <si>
    <t>生年月日</t>
    <phoneticPr fontId="2"/>
  </si>
  <si>
    <t>移植歴（ありの場合）</t>
    <rPh sb="0" eb="2">
      <t>イショク</t>
    </rPh>
    <phoneticPr fontId="2"/>
  </si>
  <si>
    <t>がん種区分（第１階層）</t>
    <rPh sb="2" eb="3">
      <t>タネ</t>
    </rPh>
    <rPh sb="3" eb="5">
      <t>クブン</t>
    </rPh>
    <phoneticPr fontId="2"/>
  </si>
  <si>
    <t>※その他</t>
    <rPh sb="3" eb="4">
      <t>ホカ</t>
    </rPh>
    <phoneticPr fontId="2"/>
  </si>
  <si>
    <t>がん種区分（第２階層）</t>
    <rPh sb="2" eb="3">
      <t>タネ</t>
    </rPh>
    <rPh sb="3" eb="5">
      <t>クブン</t>
    </rPh>
    <rPh sb="6" eb="7">
      <t>ダイ</t>
    </rPh>
    <rPh sb="8" eb="10">
      <t>カイソウ</t>
    </rPh>
    <phoneticPr fontId="2"/>
  </si>
  <si>
    <t>がん種区分（第５階層）</t>
    <rPh sb="2" eb="3">
      <t>タネ</t>
    </rPh>
    <rPh sb="3" eb="5">
      <t>クブン</t>
    </rPh>
    <rPh sb="6" eb="7">
      <t>ダイ</t>
    </rPh>
    <rPh sb="8" eb="10">
      <t>カイソウ</t>
    </rPh>
    <phoneticPr fontId="2"/>
  </si>
  <si>
    <t>がん種区分（第３階層）</t>
    <rPh sb="2" eb="3">
      <t>タネ</t>
    </rPh>
    <rPh sb="3" eb="5">
      <t>クブン</t>
    </rPh>
    <rPh sb="6" eb="7">
      <t>ダイ</t>
    </rPh>
    <rPh sb="8" eb="10">
      <t>カイソウ</t>
    </rPh>
    <phoneticPr fontId="2"/>
  </si>
  <si>
    <t>がん種区分（第６階層）</t>
    <rPh sb="2" eb="3">
      <t>タネ</t>
    </rPh>
    <rPh sb="3" eb="5">
      <t>クブン</t>
    </rPh>
    <rPh sb="6" eb="7">
      <t>ダイ</t>
    </rPh>
    <rPh sb="8" eb="10">
      <t>カイソウ</t>
    </rPh>
    <phoneticPr fontId="2"/>
  </si>
  <si>
    <t>がん種区分（第４階層）</t>
    <rPh sb="2" eb="3">
      <t>タネ</t>
    </rPh>
    <rPh sb="3" eb="5">
      <t>クブン</t>
    </rPh>
    <rPh sb="6" eb="7">
      <t>ダイ</t>
    </rPh>
    <rPh sb="8" eb="10">
      <t>カイソウ</t>
    </rPh>
    <phoneticPr fontId="2"/>
  </si>
  <si>
    <t>がん種区分（第７階層）</t>
    <rPh sb="2" eb="3">
      <t>タネ</t>
    </rPh>
    <rPh sb="3" eb="5">
      <t>クブン</t>
    </rPh>
    <rPh sb="6" eb="7">
      <t>ダイ</t>
    </rPh>
    <rPh sb="8" eb="10">
      <t>カイソウ</t>
    </rPh>
    <phoneticPr fontId="2"/>
  </si>
  <si>
    <t>診断名（その他の場合）</t>
    <rPh sb="0" eb="2">
      <t>シンダン</t>
    </rPh>
    <rPh sb="2" eb="3">
      <t>メイ</t>
    </rPh>
    <rPh sb="6" eb="7">
      <t>ホカ</t>
    </rPh>
    <rPh sb="8" eb="10">
      <t>バアイ</t>
    </rPh>
    <phoneticPr fontId="2"/>
  </si>
  <si>
    <t>検体採取方法</t>
    <rPh sb="0" eb="2">
      <t>ケンタイ</t>
    </rPh>
    <rPh sb="2" eb="4">
      <t>サイシュ</t>
    </rPh>
    <rPh sb="4" eb="6">
      <t>ホウホウ</t>
    </rPh>
    <phoneticPr fontId="10"/>
  </si>
  <si>
    <t>検体採取部位(第１選択)</t>
    <rPh sb="0" eb="2">
      <t>ケンタイ</t>
    </rPh>
    <rPh sb="2" eb="4">
      <t>サイシュ</t>
    </rPh>
    <rPh sb="4" eb="6">
      <t>ブイ</t>
    </rPh>
    <rPh sb="7" eb="8">
      <t>ダイ</t>
    </rPh>
    <rPh sb="9" eb="11">
      <t>センタク</t>
    </rPh>
    <phoneticPr fontId="10"/>
  </si>
  <si>
    <t>具体的な採取部位</t>
    <rPh sb="0" eb="3">
      <t>グタイテキ</t>
    </rPh>
    <rPh sb="4" eb="6">
      <t>サイシュ</t>
    </rPh>
    <rPh sb="6" eb="8">
      <t>ブイ</t>
    </rPh>
    <phoneticPr fontId="10"/>
  </si>
  <si>
    <t>検体採取部位(第２選択)</t>
    <rPh sb="0" eb="2">
      <t>ケンタイ</t>
    </rPh>
    <rPh sb="2" eb="4">
      <t>サイシュ</t>
    </rPh>
    <rPh sb="4" eb="6">
      <t>ブイ</t>
    </rPh>
    <rPh sb="7" eb="8">
      <t>ダイ</t>
    </rPh>
    <rPh sb="9" eb="11">
      <t>センタク</t>
    </rPh>
    <phoneticPr fontId="10"/>
  </si>
  <si>
    <t>病理診断名</t>
    <rPh sb="0" eb="2">
      <t>ビョウリ</t>
    </rPh>
    <rPh sb="2" eb="4">
      <t>シンダン</t>
    </rPh>
    <rPh sb="4" eb="5">
      <t>メイ</t>
    </rPh>
    <phoneticPr fontId="2"/>
  </si>
  <si>
    <t>診断日</t>
    <rPh sb="0" eb="2">
      <t>シンダン</t>
    </rPh>
    <rPh sb="2" eb="3">
      <t>ビ</t>
    </rPh>
    <phoneticPr fontId="2"/>
  </si>
  <si>
    <t>年</t>
    <rPh sb="0" eb="1">
      <t>ネン</t>
    </rPh>
    <phoneticPr fontId="2"/>
  </si>
  <si>
    <t>本</t>
    <rPh sb="0" eb="1">
      <t>ホン</t>
    </rPh>
    <phoneticPr fontId="2"/>
  </si>
  <si>
    <t>アルコール多飲</t>
    <phoneticPr fontId="2"/>
  </si>
  <si>
    <t>ECOG PS</t>
  </si>
  <si>
    <t>多発がん</t>
  </si>
  <si>
    <t>活動性</t>
    <phoneticPr fontId="2"/>
  </si>
  <si>
    <t>重複がん</t>
  </si>
  <si>
    <t>部位１（第１階層）</t>
    <rPh sb="0" eb="2">
      <t>ブイ</t>
    </rPh>
    <rPh sb="4" eb="5">
      <t>ダイ</t>
    </rPh>
    <rPh sb="6" eb="8">
      <t>カイソウ</t>
    </rPh>
    <phoneticPr fontId="2"/>
  </si>
  <si>
    <t>部位２（第１階層）</t>
    <rPh sb="0" eb="2">
      <t>ブイ</t>
    </rPh>
    <rPh sb="4" eb="5">
      <t>ダイ</t>
    </rPh>
    <rPh sb="6" eb="8">
      <t>カイソウ</t>
    </rPh>
    <phoneticPr fontId="2"/>
  </si>
  <si>
    <t>部位４（第１階層）</t>
    <rPh sb="0" eb="2">
      <t>ブイ</t>
    </rPh>
    <phoneticPr fontId="2"/>
  </si>
  <si>
    <t>（第２階層）</t>
    <rPh sb="1" eb="2">
      <t>ダイ</t>
    </rPh>
    <rPh sb="3" eb="5">
      <t>カイソウ</t>
    </rPh>
    <phoneticPr fontId="2"/>
  </si>
  <si>
    <t>（第３階層）</t>
    <rPh sb="1" eb="2">
      <t>ダイ</t>
    </rPh>
    <rPh sb="3" eb="5">
      <t>カイソウ</t>
    </rPh>
    <phoneticPr fontId="2"/>
  </si>
  <si>
    <t>（第４階層）</t>
    <rPh sb="1" eb="2">
      <t>ダイ</t>
    </rPh>
    <rPh sb="3" eb="5">
      <t>カイソウ</t>
    </rPh>
    <phoneticPr fontId="2"/>
  </si>
  <si>
    <t>（第５階層）</t>
    <rPh sb="1" eb="2">
      <t>ダイ</t>
    </rPh>
    <rPh sb="3" eb="5">
      <t>カイソウ</t>
    </rPh>
    <phoneticPr fontId="2"/>
  </si>
  <si>
    <t>（第６階層）</t>
    <rPh sb="1" eb="2">
      <t>ダイ</t>
    </rPh>
    <rPh sb="3" eb="5">
      <t>カイソウ</t>
    </rPh>
    <phoneticPr fontId="2"/>
  </si>
  <si>
    <t>（第７階層）</t>
    <rPh sb="1" eb="2">
      <t>ダイ</t>
    </rPh>
    <rPh sb="3" eb="5">
      <t>カイソウ</t>
    </rPh>
    <phoneticPr fontId="2"/>
  </si>
  <si>
    <t>EGFR</t>
  </si>
  <si>
    <t>EGFR-検査方法</t>
  </si>
  <si>
    <t>ROS1</t>
    <phoneticPr fontId="2"/>
  </si>
  <si>
    <t>BRAF(V600)</t>
    <phoneticPr fontId="2"/>
  </si>
  <si>
    <t>PD-L1(IHC)_陽性率（％）</t>
  </si>
  <si>
    <t>アスベスト曝露歴</t>
    <phoneticPr fontId="2"/>
  </si>
  <si>
    <t>HBs抗体</t>
    <phoneticPr fontId="2"/>
  </si>
  <si>
    <t>HER2(IHC)</t>
    <phoneticPr fontId="2"/>
  </si>
  <si>
    <t>HCV抗体</t>
    <phoneticPr fontId="2"/>
  </si>
  <si>
    <t>gBRCA1</t>
    <phoneticPr fontId="2"/>
  </si>
  <si>
    <t>備考（直接入力項目）</t>
    <rPh sb="0" eb="2">
      <t>ビコウ</t>
    </rPh>
    <rPh sb="3" eb="5">
      <t>チョクセツ</t>
    </rPh>
    <rPh sb="5" eb="7">
      <t>ニュウリョク</t>
    </rPh>
    <rPh sb="7" eb="9">
      <t>コウモク</t>
    </rPh>
    <phoneticPr fontId="2"/>
  </si>
  <si>
    <r>
      <t>※本様式に必ず</t>
    </r>
    <r>
      <rPr>
        <b/>
        <sz val="10"/>
        <color rgb="FFFF0000"/>
        <rFont val="游ゴシック"/>
        <family val="3"/>
        <charset val="128"/>
        <scheme val="minor"/>
      </rPr>
      <t>「6．薬物療法」</t>
    </r>
    <r>
      <rPr>
        <sz val="10"/>
        <color theme="1"/>
        <rFont val="游ゴシック"/>
        <family val="3"/>
        <charset val="128"/>
        <scheme val="minor"/>
      </rPr>
      <t>を添付の上、「診療情報提供書」（様式任意）と一緒にご提出ください。</t>
    </r>
    <rPh sb="1" eb="2">
      <t>ホン</t>
    </rPh>
    <rPh sb="2" eb="4">
      <t>ヨウシキ</t>
    </rPh>
    <rPh sb="5" eb="6">
      <t>カナラ</t>
    </rPh>
    <rPh sb="10" eb="12">
      <t>ヤクブツ</t>
    </rPh>
    <rPh sb="12" eb="14">
      <t>リョウホウ</t>
    </rPh>
    <rPh sb="16" eb="18">
      <t>テンプ</t>
    </rPh>
    <rPh sb="19" eb="20">
      <t>ウエ</t>
    </rPh>
    <rPh sb="22" eb="24">
      <t>シンリョウ</t>
    </rPh>
    <rPh sb="24" eb="26">
      <t>ジョウホウ</t>
    </rPh>
    <rPh sb="26" eb="28">
      <t>テイキョウ</t>
    </rPh>
    <rPh sb="28" eb="29">
      <t>ショ</t>
    </rPh>
    <rPh sb="31" eb="33">
      <t>ヨウシキ</t>
    </rPh>
    <rPh sb="33" eb="35">
      <t>ニンイ</t>
    </rPh>
    <rPh sb="37" eb="39">
      <t>イッショ</t>
    </rPh>
    <rPh sb="41" eb="43">
      <t>テイシュツ</t>
    </rPh>
    <phoneticPr fontId="2"/>
  </si>
  <si>
    <t>(選択式)</t>
    <rPh sb="1" eb="3">
      <t>センタク</t>
    </rPh>
    <rPh sb="3" eb="4">
      <t>シキ</t>
    </rPh>
    <phoneticPr fontId="10"/>
  </si>
  <si>
    <t>転移の部位</t>
    <rPh sb="0" eb="2">
      <t>テンイ</t>
    </rPh>
    <rPh sb="3" eb="5">
      <t>ブイ</t>
    </rPh>
    <phoneticPr fontId="10"/>
  </si>
  <si>
    <t>登録時転移の有無</t>
    <rPh sb="3" eb="5">
      <t>テンイ</t>
    </rPh>
    <rPh sb="6" eb="8">
      <t>ウム</t>
    </rPh>
    <phoneticPr fontId="2"/>
  </si>
  <si>
    <t>登録時転移の部位</t>
    <rPh sb="0" eb="2">
      <t>トウロク</t>
    </rPh>
    <rPh sb="2" eb="3">
      <t>ジ</t>
    </rPh>
    <rPh sb="3" eb="5">
      <t>テンイ</t>
    </rPh>
    <rPh sb="6" eb="8">
      <t>ブイ</t>
    </rPh>
    <phoneticPr fontId="2"/>
  </si>
  <si>
    <t>担当医師情報</t>
    <phoneticPr fontId="2"/>
  </si>
  <si>
    <t>症例基本情報</t>
    <rPh sb="0" eb="2">
      <t>ショウレイ</t>
    </rPh>
    <phoneticPr fontId="2"/>
  </si>
  <si>
    <t>患者背景情報</t>
    <phoneticPr fontId="2"/>
  </si>
  <si>
    <t>検体採取日</t>
    <phoneticPr fontId="10"/>
  </si>
  <si>
    <t>検体採取巣</t>
    <rPh sb="0" eb="2">
      <t>ケンタイ</t>
    </rPh>
    <rPh sb="2" eb="4">
      <t>サイシュ</t>
    </rPh>
    <rPh sb="4" eb="5">
      <t>ス</t>
    </rPh>
    <phoneticPr fontId="10"/>
  </si>
  <si>
    <t>“あり”の場合</t>
    <rPh sb="5" eb="7">
      <t>バアイ</t>
    </rPh>
    <phoneticPr fontId="10"/>
  </si>
  <si>
    <t>部位3（第１階層）</t>
    <rPh sb="0" eb="2">
      <t>ブイ</t>
    </rPh>
    <rPh sb="4" eb="5">
      <t>ダイ</t>
    </rPh>
    <rPh sb="6" eb="8">
      <t>カイソウ</t>
    </rPh>
    <phoneticPr fontId="2"/>
  </si>
  <si>
    <t>スキッピング変異</t>
    <phoneticPr fontId="10"/>
  </si>
  <si>
    <t>スキッピング変異-検査方法</t>
    <rPh sb="9" eb="13">
      <t>ケンサホウホウ</t>
    </rPh>
    <phoneticPr fontId="10"/>
  </si>
  <si>
    <t>MET遺伝子エクソン14
スキッピング変異</t>
    <phoneticPr fontId="10"/>
  </si>
  <si>
    <t>MET遺伝子エクソン14
スキッピング変異-検査方法</t>
    <phoneticPr fontId="10"/>
  </si>
  <si>
    <t>PD-L1タンパク</t>
  </si>
  <si>
    <t>膵臓・前立腺</t>
    <rPh sb="0" eb="2">
      <t>スイゾウ</t>
    </rPh>
    <rPh sb="3" eb="6">
      <t>ゼンリツセン</t>
    </rPh>
    <phoneticPr fontId="10"/>
  </si>
  <si>
    <t>食道･胃/腸</t>
    <rPh sb="5" eb="6">
      <t>チョウ</t>
    </rPh>
    <phoneticPr fontId="2"/>
  </si>
  <si>
    <t>甲状腺</t>
    <rPh sb="0" eb="3">
      <t>コウジョウセン</t>
    </rPh>
    <phoneticPr fontId="10"/>
  </si>
  <si>
    <t>卵巣･卵管</t>
    <rPh sb="0" eb="2">
      <t>ランソウ</t>
    </rPh>
    <rPh sb="3" eb="5">
      <t>ランカン</t>
    </rPh>
    <phoneticPr fontId="10"/>
  </si>
  <si>
    <t>肝</t>
    <rPh sb="0" eb="1">
      <t>カン</t>
    </rPh>
    <phoneticPr fontId="10"/>
  </si>
  <si>
    <t>PD-L1タンパク-検査方法</t>
  </si>
  <si>
    <t>頭頸部</t>
    <phoneticPr fontId="10"/>
  </si>
  <si>
    <t>HER2タンパク</t>
  </si>
  <si>
    <t>相同組換え修復欠損</t>
    <phoneticPr fontId="10"/>
  </si>
  <si>
    <t>連絡先（メールアドレス）</t>
    <phoneticPr fontId="2"/>
  </si>
  <si>
    <t>重複がん有無(異なる臓器)</t>
  </si>
  <si>
    <t>検体採取巣</t>
    <rPh sb="4" eb="5">
      <t>ス</t>
    </rPh>
    <phoneticPr fontId="10"/>
  </si>
  <si>
    <t>（※自動表示)</t>
  </si>
  <si>
    <r>
      <t>移植歴（ありの場合具体的に</t>
    </r>
    <r>
      <rPr>
        <sz val="16"/>
        <color rgb="FFFF0000"/>
        <rFont val="游ゴシック"/>
        <family val="3"/>
        <charset val="128"/>
        <scheme val="minor"/>
      </rPr>
      <t>英語で</t>
    </r>
    <r>
      <rPr>
        <sz val="16"/>
        <color theme="1"/>
        <rFont val="游ゴシック"/>
        <family val="3"/>
        <charset val="128"/>
        <scheme val="minor"/>
      </rPr>
      <t>）</t>
    </r>
    <rPh sb="0" eb="2">
      <t>イショク</t>
    </rPh>
    <rPh sb="2" eb="3">
      <t>レキ</t>
    </rPh>
    <rPh sb="7" eb="9">
      <t>バアイ</t>
    </rPh>
    <rPh sb="9" eb="11">
      <t>グタイ</t>
    </rPh>
    <rPh sb="11" eb="12">
      <t>テキ</t>
    </rPh>
    <rPh sb="13" eb="15">
      <t>エイゴ</t>
    </rPh>
    <phoneticPr fontId="2"/>
  </si>
  <si>
    <r>
      <t>診断名（第１選択肢がその他の場合</t>
    </r>
    <r>
      <rPr>
        <sz val="16"/>
        <color rgb="FFFF0000"/>
        <rFont val="游ゴシック"/>
        <family val="3"/>
        <charset val="128"/>
        <scheme val="minor"/>
      </rPr>
      <t>英語で</t>
    </r>
    <r>
      <rPr>
        <sz val="16"/>
        <color theme="1"/>
        <rFont val="游ゴシック"/>
        <family val="3"/>
        <charset val="128"/>
        <scheme val="minor"/>
      </rPr>
      <t>）</t>
    </r>
    <rPh sb="0" eb="2">
      <t>シンダン</t>
    </rPh>
    <rPh sb="2" eb="3">
      <t>メイ</t>
    </rPh>
    <rPh sb="4" eb="5">
      <t>ダイ</t>
    </rPh>
    <rPh sb="6" eb="9">
      <t>センタクシ</t>
    </rPh>
    <rPh sb="12" eb="13">
      <t>ホカ</t>
    </rPh>
    <rPh sb="14" eb="16">
      <t>バアイ</t>
    </rPh>
    <phoneticPr fontId="2"/>
  </si>
  <si>
    <r>
      <t>喫煙</t>
    </r>
    <r>
      <rPr>
        <sz val="16"/>
        <color rgb="FFFF0000"/>
        <rFont val="游ゴシック"/>
        <family val="3"/>
        <charset val="128"/>
        <scheme val="minor"/>
      </rPr>
      <t>年数</t>
    </r>
    <rPh sb="0" eb="2">
      <t>キツエン</t>
    </rPh>
    <rPh sb="2" eb="4">
      <t>ネンスウ</t>
    </rPh>
    <phoneticPr fontId="2"/>
  </si>
  <si>
    <r>
      <t>１日の</t>
    </r>
    <r>
      <rPr>
        <sz val="16"/>
        <color rgb="FFFF0000"/>
        <rFont val="游ゴシック"/>
        <family val="3"/>
        <charset val="128"/>
        <scheme val="minor"/>
      </rPr>
      <t>本数</t>
    </r>
    <rPh sb="1" eb="2">
      <t>ニチ</t>
    </rPh>
    <rPh sb="3" eb="5">
      <t>ホンスウ</t>
    </rPh>
    <phoneticPr fontId="2"/>
  </si>
  <si>
    <r>
      <rPr>
        <sz val="16"/>
        <color rgb="FFFF0000"/>
        <rFont val="游ゴシック"/>
        <family val="3"/>
        <charset val="128"/>
        <scheme val="minor"/>
      </rPr>
      <t>初回治療前</t>
    </r>
    <r>
      <rPr>
        <sz val="16"/>
        <color theme="1"/>
        <rFont val="游ゴシック"/>
        <family val="3"/>
        <charset val="128"/>
        <scheme val="minor"/>
      </rPr>
      <t>のステージ分類</t>
    </r>
    <rPh sb="0" eb="2">
      <t>ショカイ</t>
    </rPh>
    <rPh sb="2" eb="4">
      <t>チリョウ</t>
    </rPh>
    <rPh sb="4" eb="5">
      <t>マエ</t>
    </rPh>
    <rPh sb="10" eb="12">
      <t>ブンルイ</t>
    </rPh>
    <phoneticPr fontId="2"/>
  </si>
  <si>
    <r>
      <t>病理診断名（</t>
    </r>
    <r>
      <rPr>
        <sz val="16"/>
        <color rgb="FFFF0000"/>
        <rFont val="游ゴシック"/>
        <family val="3"/>
        <charset val="128"/>
        <scheme val="minor"/>
      </rPr>
      <t>英語</t>
    </r>
    <r>
      <rPr>
        <sz val="16"/>
        <color theme="1"/>
        <rFont val="游ゴシック"/>
        <family val="3"/>
        <charset val="128"/>
        <scheme val="minor"/>
      </rPr>
      <t>）</t>
    </r>
    <rPh sb="0" eb="2">
      <t>ビョウリ</t>
    </rPh>
    <rPh sb="2" eb="4">
      <t>シンダン</t>
    </rPh>
    <rPh sb="4" eb="5">
      <t>メイ</t>
    </rPh>
    <rPh sb="6" eb="8">
      <t>エイゴ</t>
    </rPh>
    <phoneticPr fontId="2"/>
  </si>
  <si>
    <r>
      <t>検体採取部位(第１選択)　</t>
    </r>
    <r>
      <rPr>
        <sz val="16"/>
        <rFont val="游ゴシック"/>
        <family val="3"/>
        <charset val="128"/>
        <scheme val="minor"/>
      </rPr>
      <t>大分類</t>
    </r>
    <rPh sb="0" eb="2">
      <t>ケンタイ</t>
    </rPh>
    <rPh sb="2" eb="4">
      <t>サイシュ</t>
    </rPh>
    <rPh sb="4" eb="6">
      <t>ブイ</t>
    </rPh>
    <rPh sb="7" eb="8">
      <t>ダイ</t>
    </rPh>
    <rPh sb="9" eb="11">
      <t>センタク</t>
    </rPh>
    <rPh sb="13" eb="16">
      <t>ダイブンルイ</t>
    </rPh>
    <phoneticPr fontId="10"/>
  </si>
  <si>
    <r>
      <t>検体採取部位(第２選択)　</t>
    </r>
    <r>
      <rPr>
        <sz val="16"/>
        <rFont val="游ゴシック"/>
        <family val="3"/>
        <charset val="128"/>
        <scheme val="minor"/>
      </rPr>
      <t>小分類</t>
    </r>
    <rPh sb="0" eb="2">
      <t>ケンタイ</t>
    </rPh>
    <rPh sb="2" eb="4">
      <t>サイシュ</t>
    </rPh>
    <rPh sb="4" eb="6">
      <t>ブイ</t>
    </rPh>
    <rPh sb="7" eb="8">
      <t>ダイ</t>
    </rPh>
    <rPh sb="9" eb="11">
      <t>センタク</t>
    </rPh>
    <rPh sb="13" eb="16">
      <t>ショウブンルイ</t>
    </rPh>
    <phoneticPr fontId="10"/>
  </si>
  <si>
    <r>
      <t>検体採取部位（その他の場合、</t>
    </r>
    <r>
      <rPr>
        <sz val="16"/>
        <color rgb="FFFF0000"/>
        <rFont val="游ゴシック"/>
        <family val="3"/>
        <charset val="128"/>
        <scheme val="minor"/>
      </rPr>
      <t>英名</t>
    </r>
    <r>
      <rPr>
        <sz val="16"/>
        <color theme="1"/>
        <rFont val="游ゴシック"/>
        <family val="3"/>
        <charset val="128"/>
        <scheme val="minor"/>
      </rPr>
      <t>を入力）</t>
    </r>
    <rPh sb="4" eb="6">
      <t>ブイ</t>
    </rPh>
    <rPh sb="14" eb="16">
      <t>エイメイ</t>
    </rPh>
    <rPh sb="17" eb="19">
      <t>ニュウリョク</t>
    </rPh>
    <phoneticPr fontId="1"/>
  </si>
  <si>
    <t>基本情報シートへ</t>
  </si>
  <si>
    <t>　　　第2階層の悪性黒色腫までで入力完了とする</t>
    <rPh sb="18" eb="20">
      <t>カンリョウ</t>
    </rPh>
    <phoneticPr fontId="2"/>
  </si>
  <si>
    <t>千葉大学医学部附属病院　がんゲノムセンター　作成</t>
  </si>
  <si>
    <r>
      <t>入力いただくシートは</t>
    </r>
    <r>
      <rPr>
        <b/>
        <sz val="14"/>
        <color rgb="FFFF0000"/>
        <rFont val="游ゴシック"/>
        <family val="3"/>
        <charset val="128"/>
        <scheme val="minor"/>
      </rPr>
      <t>「基本情報」</t>
    </r>
    <r>
      <rPr>
        <sz val="14"/>
        <color theme="1"/>
        <rFont val="游ゴシック"/>
        <family val="3"/>
        <charset val="128"/>
        <scheme val="minor"/>
      </rPr>
      <t>,</t>
    </r>
    <r>
      <rPr>
        <b/>
        <sz val="14"/>
        <color rgb="FFFF0000"/>
        <rFont val="游ゴシック"/>
        <family val="3"/>
        <charset val="128"/>
        <scheme val="minor"/>
      </rPr>
      <t>「がん種情報」</t>
    </r>
    <r>
      <rPr>
        <sz val="14"/>
        <color theme="1"/>
        <rFont val="游ゴシック"/>
        <family val="3"/>
        <charset val="128"/>
        <scheme val="minor"/>
      </rPr>
      <t>の2シートです.</t>
    </r>
    <rPh sb="0" eb="2">
      <t>ニュウリョク</t>
    </rPh>
    <rPh sb="11" eb="15">
      <t>キホンジョウホウ</t>
    </rPh>
    <rPh sb="20" eb="21">
      <t>シュ</t>
    </rPh>
    <rPh sb="21" eb="23">
      <t>ジョウホウ</t>
    </rPh>
    <phoneticPr fontId="10"/>
  </si>
  <si>
    <r>
      <rPr>
        <b/>
        <sz val="14"/>
        <color rgb="FFFF0000"/>
        <rFont val="游ゴシック"/>
        <family val="3"/>
        <charset val="128"/>
        <scheme val="minor"/>
      </rPr>
      <t>「入力が必要です」</t>
    </r>
    <r>
      <rPr>
        <sz val="14"/>
        <rFont val="游ゴシック"/>
        <family val="3"/>
        <charset val="128"/>
        <scheme val="minor"/>
      </rPr>
      <t>と表示されている項目は</t>
    </r>
    <r>
      <rPr>
        <b/>
        <sz val="14"/>
        <color rgb="FFFF0000"/>
        <rFont val="游ゴシック"/>
        <family val="3"/>
        <charset val="128"/>
        <scheme val="minor"/>
      </rPr>
      <t>必要事項</t>
    </r>
    <r>
      <rPr>
        <sz val="14"/>
        <rFont val="游ゴシック"/>
        <family val="3"/>
        <charset val="128"/>
        <scheme val="minor"/>
      </rPr>
      <t>です.</t>
    </r>
    <r>
      <rPr>
        <b/>
        <sz val="14"/>
        <color rgb="FFFF0000"/>
        <rFont val="游ゴシック"/>
        <family val="3"/>
        <charset val="128"/>
        <scheme val="minor"/>
      </rPr>
      <t xml:space="preserve">
</t>
    </r>
    <r>
      <rPr>
        <sz val="14"/>
        <rFont val="游ゴシック"/>
        <family val="3"/>
        <charset val="128"/>
        <scheme val="minor"/>
      </rPr>
      <t>この表示が</t>
    </r>
    <r>
      <rPr>
        <b/>
        <sz val="14"/>
        <color rgb="FFFF0000"/>
        <rFont val="游ゴシック"/>
        <family val="3"/>
        <charset val="128"/>
        <scheme val="minor"/>
      </rPr>
      <t>残らないように</t>
    </r>
    <r>
      <rPr>
        <sz val="14"/>
        <color theme="1"/>
        <rFont val="游ゴシック"/>
        <family val="3"/>
        <charset val="128"/>
        <scheme val="minor"/>
      </rPr>
      <t>入力してください.（連絡先を除く）</t>
    </r>
    <rPh sb="1" eb="3">
      <t>ニュウリョク</t>
    </rPh>
    <rPh sb="4" eb="6">
      <t>ヒツヨウ</t>
    </rPh>
    <rPh sb="10" eb="12">
      <t>ヒョウジ</t>
    </rPh>
    <rPh sb="17" eb="19">
      <t>コウモク</t>
    </rPh>
    <rPh sb="30" eb="32">
      <t>ヒョウジ</t>
    </rPh>
    <rPh sb="33" eb="34">
      <t>ノコ</t>
    </rPh>
    <rPh sb="40" eb="42">
      <t>ニュウリョク</t>
    </rPh>
    <rPh sb="50" eb="53">
      <t>レンラクサキ</t>
    </rPh>
    <rPh sb="54" eb="55">
      <t>ノゾ</t>
    </rPh>
    <phoneticPr fontId="10"/>
  </si>
  <si>
    <t>診断名【第１選択】（FMI）</t>
    <rPh sb="0" eb="2">
      <t>シンダン</t>
    </rPh>
    <rPh sb="2" eb="3">
      <t>メイ</t>
    </rPh>
    <rPh sb="4" eb="5">
      <t>ダイ</t>
    </rPh>
    <rPh sb="6" eb="8">
      <t>センタク</t>
    </rPh>
    <phoneticPr fontId="2"/>
  </si>
  <si>
    <t>診断名【第２選択】（FMI）</t>
    <rPh sb="0" eb="2">
      <t>シンダン</t>
    </rPh>
    <rPh sb="2" eb="3">
      <t>メイ</t>
    </rPh>
    <rPh sb="4" eb="5">
      <t>ダイ</t>
    </rPh>
    <rPh sb="6" eb="8">
      <t>センタク</t>
    </rPh>
    <phoneticPr fontId="2"/>
  </si>
  <si>
    <t>　(例)頭頸部がんの場合,第2選択は「頭頸部 癌(その他)」とする.</t>
    <rPh sb="2" eb="3">
      <t>レイ</t>
    </rPh>
    <rPh sb="4" eb="7">
      <t>トウケイブ</t>
    </rPh>
    <rPh sb="10" eb="12">
      <t>バアイ</t>
    </rPh>
    <rPh sb="13" eb="14">
      <t>ダイ</t>
    </rPh>
    <rPh sb="15" eb="17">
      <t>センタク</t>
    </rPh>
    <rPh sb="19" eb="22">
      <t>トウケイブ</t>
    </rPh>
    <rPh sb="23" eb="24">
      <t>ガン</t>
    </rPh>
    <rPh sb="27" eb="28">
      <t>タ</t>
    </rPh>
    <phoneticPr fontId="2"/>
  </si>
  <si>
    <t>第1選択</t>
    <rPh sb="0" eb="1">
      <t>ダイ</t>
    </rPh>
    <rPh sb="2" eb="4">
      <t>センタク</t>
    </rPh>
    <phoneticPr fontId="10"/>
  </si>
  <si>
    <t>第2選択</t>
    <rPh sb="0" eb="1">
      <t>ダイ</t>
    </rPh>
    <rPh sb="2" eb="4">
      <t>センタク</t>
    </rPh>
    <phoneticPr fontId="10"/>
  </si>
  <si>
    <t>※GenMineTOPで検査される場合は「入力が必要です」となっていても診断名の記入は不要です</t>
    <rPh sb="12" eb="14">
      <t>ケンサ</t>
    </rPh>
    <rPh sb="17" eb="19">
      <t>バアイ</t>
    </rPh>
    <rPh sb="21" eb="23">
      <t>ニュウリョク</t>
    </rPh>
    <rPh sb="24" eb="26">
      <t>ヒツヨウ</t>
    </rPh>
    <rPh sb="36" eb="38">
      <t>キニュウ</t>
    </rPh>
    <rPh sb="39" eb="41">
      <t>フヨウ</t>
    </rPh>
    <phoneticPr fontId="63"/>
  </si>
  <si>
    <t>分かる範囲でご入力いただき、
年数･本数が不明の場合は「入力が必要」と表示されていても空欄にしてください.</t>
    <rPh sb="0" eb="1">
      <t>ワ</t>
    </rPh>
    <rPh sb="3" eb="5">
      <t>ハンイ</t>
    </rPh>
    <rPh sb="7" eb="9">
      <t>ニュウリョク</t>
    </rPh>
    <rPh sb="15" eb="17">
      <t>ネンスウ</t>
    </rPh>
    <rPh sb="18" eb="20">
      <t>ホンスウ</t>
    </rPh>
    <rPh sb="21" eb="23">
      <t>フメイ</t>
    </rPh>
    <rPh sb="24" eb="26">
      <t>バアイ</t>
    </rPh>
    <rPh sb="28" eb="30">
      <t>ニュウリョク</t>
    </rPh>
    <rPh sb="31" eb="33">
      <t>ヒツヨウ</t>
    </rPh>
    <rPh sb="35" eb="37">
      <t>ヒョウジ</t>
    </rPh>
    <rPh sb="43" eb="45">
      <t>クウラン</t>
    </rPh>
    <phoneticPr fontId="2"/>
  </si>
  <si>
    <t>過去に多飲歴がある場合は「あり」にしてください.</t>
    <rPh sb="0" eb="2">
      <t>カコ</t>
    </rPh>
    <rPh sb="3" eb="5">
      <t>タイン</t>
    </rPh>
    <rPh sb="5" eb="6">
      <t>レキ</t>
    </rPh>
    <rPh sb="9" eb="11">
      <t>バアイ</t>
    </rPh>
    <phoneticPr fontId="2"/>
  </si>
  <si>
    <t>現在(入力時点で)のPSをご入力ください.</t>
    <rPh sb="0" eb="2">
      <t>ゲンザイ</t>
    </rPh>
    <rPh sb="3" eb="5">
      <t>ニュウリョク</t>
    </rPh>
    <rPh sb="5" eb="7">
      <t>ジテン</t>
    </rPh>
    <rPh sb="14" eb="16">
      <t>ニュウリョク</t>
    </rPh>
    <phoneticPr fontId="2"/>
  </si>
  <si>
    <t>非活動性のがんも含めて、分かる範囲でご入力ください.</t>
    <rPh sb="0" eb="1">
      <t>ヒ</t>
    </rPh>
    <rPh sb="1" eb="4">
      <t>カツドウセイ</t>
    </rPh>
    <rPh sb="8" eb="9">
      <t>フク</t>
    </rPh>
    <rPh sb="12" eb="13">
      <t>ワ</t>
    </rPh>
    <rPh sb="15" eb="17">
      <t>ハンイ</t>
    </rPh>
    <rPh sb="19" eb="21">
      <t>ニュウリョク</t>
    </rPh>
    <phoneticPr fontId="10"/>
  </si>
  <si>
    <t>※複数部位に転移がある場合、すべてご入力ください.</t>
    <rPh sb="1" eb="3">
      <t>フクスウ</t>
    </rPh>
    <rPh sb="3" eb="5">
      <t>ブイ</t>
    </rPh>
    <rPh sb="6" eb="8">
      <t>テンイ</t>
    </rPh>
    <rPh sb="11" eb="13">
      <t>バアイ</t>
    </rPh>
    <rPh sb="18" eb="20">
      <t>ニュウリョク</t>
    </rPh>
    <phoneticPr fontId="10"/>
  </si>
  <si>
    <r>
      <rPr>
        <b/>
        <sz val="16"/>
        <color rgb="FFFF0000"/>
        <rFont val="游ゴシック"/>
        <family val="3"/>
        <charset val="128"/>
        <scheme val="minor"/>
      </rPr>
      <t>※メールアドレスについて</t>
    </r>
    <r>
      <rPr>
        <b/>
        <sz val="16"/>
        <color rgb="FF408E38"/>
        <rFont val="游ゴシック"/>
        <family val="3"/>
        <charset val="128"/>
        <scheme val="minor"/>
      </rPr>
      <t xml:space="preserve">
</t>
    </r>
    <r>
      <rPr>
        <b/>
        <sz val="16"/>
        <rFont val="游ゴシック"/>
        <family val="3"/>
        <charset val="128"/>
        <scheme val="minor"/>
      </rPr>
      <t>検査に関することでお問い合わせが必要な場合に使用することがあります。
また、過去にご紹介いただいたことがあり、変更が無い場合は無記入でも
問題ございません。</t>
    </r>
    <rPh sb="32" eb="34">
      <t>バアイ</t>
    </rPh>
    <rPh sb="51" eb="53">
      <t>カコ</t>
    </rPh>
    <rPh sb="55" eb="57">
      <t>ショウカイ</t>
    </rPh>
    <rPh sb="68" eb="70">
      <t>ヘンコウ</t>
    </rPh>
    <rPh sb="71" eb="72">
      <t>ナ</t>
    </rPh>
    <rPh sb="73" eb="75">
      <t>バアイ</t>
    </rPh>
    <rPh sb="76" eb="77">
      <t>ム</t>
    </rPh>
    <rPh sb="77" eb="79">
      <t>キニュウ</t>
    </rPh>
    <rPh sb="82" eb="84">
      <t>モンダイ</t>
    </rPh>
    <phoneticPr fontId="2"/>
  </si>
  <si>
    <r>
      <rPr>
        <sz val="16"/>
        <color theme="10"/>
        <rFont val="游ゴシック"/>
        <family val="3"/>
        <charset val="128"/>
        <scheme val="minor"/>
      </rPr>
      <t>　</t>
    </r>
    <r>
      <rPr>
        <u/>
        <sz val="16"/>
        <color theme="10"/>
        <rFont val="游ゴシック"/>
        <family val="2"/>
        <scheme val="minor"/>
      </rPr>
      <t>診断名リスト</t>
    </r>
    <phoneticPr fontId="2"/>
  </si>
  <si>
    <t>もご参照ください.</t>
    <rPh sb="2" eb="4">
      <t>サンショウ</t>
    </rPh>
    <phoneticPr fontId="2"/>
  </si>
  <si>
    <t>※該当する診断名が無い場合は「該当部位　癌(その他)」を選択してください.</t>
    <rPh sb="1" eb="3">
      <t>ガイトウ</t>
    </rPh>
    <rPh sb="5" eb="8">
      <t>シンダンメイ</t>
    </rPh>
    <rPh sb="9" eb="10">
      <t>ナ</t>
    </rPh>
    <rPh sb="11" eb="13">
      <t>バアイ</t>
    </rPh>
    <rPh sb="15" eb="17">
      <t>ガイトウ</t>
    </rPh>
    <rPh sb="17" eb="19">
      <t>ブイ</t>
    </rPh>
    <rPh sb="20" eb="21">
      <t>ガン</t>
    </rPh>
    <rPh sb="24" eb="25">
      <t>タ</t>
    </rPh>
    <rPh sb="28" eb="30">
      <t>センタク</t>
    </rPh>
    <phoneticPr fontId="2"/>
  </si>
  <si>
    <t>2024年6月更新</t>
    <phoneticPr fontId="10"/>
  </si>
  <si>
    <r>
      <rPr>
        <b/>
        <sz val="14"/>
        <rFont val="游ゴシック"/>
        <family val="3"/>
        <charset val="128"/>
        <scheme val="minor"/>
      </rPr>
      <t>「基本情報」</t>
    </r>
    <r>
      <rPr>
        <sz val="14"/>
        <rFont val="游ゴシック"/>
        <family val="3"/>
        <charset val="128"/>
        <scheme val="minor"/>
      </rPr>
      <t>と</t>
    </r>
    <r>
      <rPr>
        <b/>
        <sz val="14"/>
        <rFont val="游ゴシック"/>
        <family val="3"/>
        <charset val="128"/>
        <scheme val="minor"/>
      </rPr>
      <t>「がん種情報」</t>
    </r>
    <r>
      <rPr>
        <sz val="14"/>
        <rFont val="游ゴシック"/>
        <family val="3"/>
        <charset val="128"/>
        <scheme val="minor"/>
      </rPr>
      <t>の</t>
    </r>
    <r>
      <rPr>
        <b/>
        <sz val="14"/>
        <color rgb="FFFF0000"/>
        <rFont val="游ゴシック"/>
        <family val="3"/>
        <charset val="128"/>
        <scheme val="minor"/>
      </rPr>
      <t>2シート</t>
    </r>
    <r>
      <rPr>
        <sz val="14"/>
        <rFont val="游ゴシック"/>
        <family val="3"/>
        <charset val="128"/>
        <scheme val="minor"/>
      </rPr>
      <t>を</t>
    </r>
    <r>
      <rPr>
        <b/>
        <sz val="14"/>
        <color rgb="FFFF0000"/>
        <rFont val="游ゴシック"/>
        <family val="3"/>
        <charset val="128"/>
        <scheme val="minor"/>
      </rPr>
      <t>印刷し、その他の必要書類とともにご提供</t>
    </r>
    <r>
      <rPr>
        <sz val="14"/>
        <color theme="1"/>
        <rFont val="游ゴシック"/>
        <family val="3"/>
        <charset val="128"/>
        <scheme val="minor"/>
      </rPr>
      <t>ください.</t>
    </r>
    <rPh sb="1" eb="5">
      <t>キホンジョウホウ</t>
    </rPh>
    <rPh sb="10" eb="11">
      <t>シュ</t>
    </rPh>
    <rPh sb="11" eb="13">
      <t>ジョウホウ</t>
    </rPh>
    <rPh sb="20" eb="22">
      <t>インサツ</t>
    </rPh>
    <rPh sb="26" eb="27">
      <t>タ</t>
    </rPh>
    <rPh sb="28" eb="32">
      <t>ヒツヨウショルイ</t>
    </rPh>
    <rPh sb="37" eb="39">
      <t>テイキョウ</t>
    </rPh>
    <phoneticPr fontId="2"/>
  </si>
  <si>
    <r>
      <t>化学療法歴については以下の情報を分かる範囲で</t>
    </r>
    <r>
      <rPr>
        <b/>
        <u/>
        <sz val="14"/>
        <color rgb="FFFF0000"/>
        <rFont val="游ゴシック"/>
        <family val="3"/>
        <charset val="128"/>
        <scheme val="minor"/>
      </rPr>
      <t xml:space="preserve">診療情報提供書にご記載ください.
</t>
    </r>
    <r>
      <rPr>
        <b/>
        <sz val="14"/>
        <rFont val="游ゴシック"/>
        <family val="3"/>
        <charset val="128"/>
        <scheme val="minor"/>
      </rPr>
      <t>治療目的、レジメン名と薬剤名、最良総合効果、
Grade3以上の有害事象があった場合は発現日と発現事象、Grade数</t>
    </r>
    <rPh sb="0" eb="2">
      <t>カガク</t>
    </rPh>
    <rPh sb="2" eb="4">
      <t>リョウホウ</t>
    </rPh>
    <rPh sb="4" eb="5">
      <t>レキ</t>
    </rPh>
    <rPh sb="10" eb="12">
      <t>イカ</t>
    </rPh>
    <rPh sb="13" eb="15">
      <t>ジョウホウ</t>
    </rPh>
    <rPh sb="16" eb="17">
      <t>ワ</t>
    </rPh>
    <rPh sb="19" eb="21">
      <t>ハンイ</t>
    </rPh>
    <rPh sb="39" eb="41">
      <t>チリョウ</t>
    </rPh>
    <rPh sb="41" eb="43">
      <t>モクテキ</t>
    </rPh>
    <rPh sb="48" eb="49">
      <t>メイ</t>
    </rPh>
    <rPh sb="50" eb="52">
      <t>ヤクザイ</t>
    </rPh>
    <rPh sb="52" eb="53">
      <t>メイ</t>
    </rPh>
    <rPh sb="54" eb="58">
      <t>サイリョウソウゴウ</t>
    </rPh>
    <rPh sb="58" eb="60">
      <t>コウカ</t>
    </rPh>
    <rPh sb="82" eb="84">
      <t>ハツゲン</t>
    </rPh>
    <rPh sb="84" eb="85">
      <t>ビ</t>
    </rPh>
    <rPh sb="86" eb="88">
      <t>ハツゲン</t>
    </rPh>
    <rPh sb="88" eb="90">
      <t>ジショウ</t>
    </rPh>
    <phoneticPr fontId="2"/>
  </si>
  <si>
    <t>その他_FMI</t>
    <rPh sb="2" eb="3">
      <t>ホカ</t>
    </rPh>
    <phoneticPr fontId="2"/>
  </si>
  <si>
    <t>※不明点がある場合、お問合せすることがあります。ご協力のほどよろしくお願いいたします。</t>
    <rPh sb="1" eb="3">
      <t>フメイ</t>
    </rPh>
    <rPh sb="3" eb="4">
      <t>テン</t>
    </rPh>
    <rPh sb="7" eb="9">
      <t>バアイ</t>
    </rPh>
    <rPh sb="11" eb="13">
      <t>トイアワ</t>
    </rPh>
    <rPh sb="25" eb="27">
      <t>キョウリョク</t>
    </rPh>
    <rPh sb="35" eb="36">
      <t>ネガ</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</si>
</sst>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yyyy&quot;年&quot;m&quot;月&quot;d&quot;日&quot;;@"/>
  </numFmts>
  <fonts count="70">
    <font>
      <sz val="11"/>
      <color theme="1"/>
      <name val="游ゴシック"/>
      <family val="2"/>
      <charset val="128"/>
      <scheme val="minor"/>
    </font>
    <font>
      <sz val="11"/>
      <color theme="1"/>
      <name val="游ゴシック"/>
      <family val="2"/>
      <scheme val="minor"/>
    </font>
    <font>
      <sz val="6"/>
      <name val="游ゴシック"/>
      <family val="3"/>
      <charset val="128"/>
      <scheme val="minor"/>
    </font>
    <font>
      <b/>
      <sz val="11"/>
      <color theme="1"/>
      <name val="游ゴシック"/>
      <family val="3"/>
      <charset val="128"/>
      <scheme val="minor"/>
    </font>
    <font>
      <sz val="11"/>
      <color rgb="FFFF0000"/>
      <name val="游ゴシック"/>
      <family val="2"/>
      <scheme val="minor"/>
    </font>
    <font>
      <b/>
      <sz val="12"/>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u/>
      <sz val="11"/>
      <color theme="10"/>
      <name val="游ゴシック"/>
      <family val="2"/>
      <scheme val="minor"/>
    </font>
    <font>
      <sz val="11"/>
      <name val="游ゴシック"/>
      <family val="2"/>
      <scheme val="minor"/>
    </font>
    <font>
      <sz val="6"/>
      <name val="游ゴシック"/>
      <family val="2"/>
      <charset val="128"/>
      <scheme val="minor"/>
    </font>
    <font>
      <sz val="12"/>
      <color theme="1"/>
      <name val="游ゴシック"/>
      <family val="3"/>
      <charset val="128"/>
      <scheme val="minor"/>
    </font>
    <font>
      <sz val="11"/>
      <color rgb="FFFF0000"/>
      <name val="游ゴシック"/>
      <family val="3"/>
      <charset val="128"/>
      <scheme val="minor"/>
    </font>
    <font>
      <sz val="9"/>
      <color theme="1"/>
      <name val="游ゴシック"/>
      <family val="3"/>
      <charset val="128"/>
      <scheme val="minor"/>
    </font>
    <font>
      <sz val="11"/>
      <name val="游ゴシック"/>
      <family val="3"/>
      <charset val="128"/>
      <scheme val="minor"/>
    </font>
    <font>
      <sz val="12"/>
      <name val="游ゴシック"/>
      <family val="3"/>
      <charset val="128"/>
      <scheme val="minor"/>
    </font>
    <font>
      <sz val="8"/>
      <color theme="1"/>
      <name val="游ゴシック"/>
      <family val="3"/>
      <charset val="128"/>
      <scheme val="minor"/>
    </font>
    <font>
      <sz val="8"/>
      <name val="游ゴシック"/>
      <family val="3"/>
      <charset val="128"/>
      <scheme val="minor"/>
    </font>
    <font>
      <sz val="10"/>
      <color theme="1"/>
      <name val="游ゴシック"/>
      <family val="3"/>
      <charset val="128"/>
      <scheme val="minor"/>
    </font>
    <font>
      <b/>
      <sz val="9"/>
      <color indexed="81"/>
      <name val="MS P ゴシック"/>
      <family val="3"/>
      <charset val="128"/>
    </font>
    <font>
      <sz val="11"/>
      <color rgb="FFC00000"/>
      <name val="游ゴシック"/>
      <family val="2"/>
      <charset val="128"/>
      <scheme val="minor"/>
    </font>
    <font>
      <sz val="9"/>
      <color indexed="81"/>
      <name val="MS P ゴシック"/>
      <family val="3"/>
      <charset val="128"/>
    </font>
    <font>
      <sz val="11"/>
      <color rgb="FFFF0000"/>
      <name val="游ゴシック"/>
      <family val="2"/>
      <charset val="128"/>
      <scheme val="minor"/>
    </font>
    <font>
      <sz val="8"/>
      <color theme="1"/>
      <name val="游ゴシック"/>
      <family val="2"/>
      <charset val="128"/>
      <scheme val="minor"/>
    </font>
    <font>
      <sz val="8"/>
      <color rgb="FFFF0000"/>
      <name val="游ゴシック"/>
      <family val="3"/>
      <charset val="128"/>
      <scheme val="minor"/>
    </font>
    <font>
      <sz val="11"/>
      <color rgb="FF000000"/>
      <name val="游ゴシック"/>
      <family val="3"/>
      <charset val="128"/>
      <scheme val="minor"/>
    </font>
    <font>
      <sz val="11"/>
      <name val="游ゴシック"/>
      <family val="2"/>
      <charset val="128"/>
      <scheme val="minor"/>
    </font>
    <font>
      <b/>
      <u/>
      <sz val="11"/>
      <color theme="10"/>
      <name val="游ゴシック"/>
      <family val="3"/>
      <charset val="128"/>
      <scheme val="minor"/>
    </font>
    <font>
      <b/>
      <sz val="9"/>
      <color theme="1"/>
      <name val="游ゴシック"/>
      <family val="3"/>
      <charset val="128"/>
      <scheme val="minor"/>
    </font>
    <font>
      <sz val="10"/>
      <color rgb="FFFF0000"/>
      <name val="游ゴシック"/>
      <family val="3"/>
      <charset val="128"/>
      <scheme val="minor"/>
    </font>
    <font>
      <sz val="11"/>
      <color theme="4" tint="-0.249977111117893"/>
      <name val="游ゴシック"/>
      <family val="2"/>
      <charset val="128"/>
      <scheme val="minor"/>
    </font>
    <font>
      <sz val="11"/>
      <color theme="4" tint="-0.249977111117893"/>
      <name val="游ゴシック"/>
      <family val="3"/>
      <charset val="128"/>
      <scheme val="minor"/>
    </font>
    <font>
      <b/>
      <sz val="10"/>
      <color theme="1"/>
      <name val="游ゴシック"/>
      <family val="3"/>
      <charset val="128"/>
      <scheme val="minor"/>
    </font>
    <font>
      <sz val="11"/>
      <color theme="1"/>
      <name val="游ゴシック"/>
      <family val="2"/>
      <charset val="128"/>
      <scheme val="minor"/>
    </font>
    <font>
      <b/>
      <sz val="11"/>
      <color theme="1" tint="0.249977111117893"/>
      <name val="游ゴシック"/>
      <family val="3"/>
      <charset val="128"/>
      <scheme val="minor"/>
    </font>
    <font>
      <b/>
      <sz val="11"/>
      <color theme="4" tint="-0.249977111117893"/>
      <name val="游ゴシック"/>
      <family val="3"/>
      <charset val="128"/>
      <scheme val="minor"/>
    </font>
    <font>
      <b/>
      <sz val="11"/>
      <color theme="7"/>
      <name val="游ゴシック"/>
      <family val="3"/>
      <charset val="128"/>
      <scheme val="minor"/>
    </font>
    <font>
      <b/>
      <sz val="11"/>
      <color rgb="FF00B050"/>
      <name val="游ゴシック"/>
      <family val="3"/>
      <charset val="128"/>
      <scheme val="minor"/>
    </font>
    <font>
      <b/>
      <sz val="11"/>
      <color rgb="FFFF6600"/>
      <name val="游ゴシック"/>
      <family val="3"/>
      <charset val="128"/>
      <scheme val="minor"/>
    </font>
    <font>
      <b/>
      <sz val="11"/>
      <color rgb="FF408E38"/>
      <name val="游ゴシック"/>
      <family val="3"/>
      <charset val="128"/>
      <scheme val="minor"/>
    </font>
    <font>
      <b/>
      <sz val="16"/>
      <color theme="1"/>
      <name val="游ゴシック"/>
      <family val="3"/>
      <charset val="128"/>
      <scheme val="minor"/>
    </font>
    <font>
      <sz val="14"/>
      <color theme="1"/>
      <name val="游ゴシック"/>
      <family val="3"/>
      <charset val="128"/>
      <scheme val="minor"/>
    </font>
    <font>
      <b/>
      <sz val="12"/>
      <name val="游ゴシック"/>
      <family val="3"/>
      <charset val="128"/>
      <scheme val="minor"/>
    </font>
    <font>
      <b/>
      <sz val="10"/>
      <color rgb="FFFF0000"/>
      <name val="游ゴシック"/>
      <family val="3"/>
      <charset val="128"/>
      <scheme val="minor"/>
    </font>
    <font>
      <sz val="10"/>
      <color theme="1"/>
      <name val="游ゴシック"/>
      <family val="2"/>
      <charset val="128"/>
      <scheme val="minor"/>
    </font>
    <font>
      <b/>
      <sz val="14"/>
      <color theme="1"/>
      <name val="游ゴシック"/>
      <family val="3"/>
      <charset val="128"/>
      <scheme val="minor"/>
    </font>
    <font>
      <sz val="14"/>
      <name val="游ゴシック"/>
      <family val="3"/>
      <charset val="128"/>
      <scheme val="minor"/>
    </font>
    <font>
      <b/>
      <sz val="14"/>
      <color rgb="FFFF0000"/>
      <name val="游ゴシック"/>
      <family val="3"/>
      <charset val="128"/>
      <scheme val="minor"/>
    </font>
    <font>
      <b/>
      <sz val="16"/>
      <color rgb="FF408E38"/>
      <name val="游ゴシック"/>
      <family val="3"/>
      <charset val="128"/>
      <scheme val="minor"/>
    </font>
    <font>
      <sz val="16"/>
      <color theme="1"/>
      <name val="游ゴシック"/>
      <family val="3"/>
      <charset val="128"/>
      <scheme val="minor"/>
    </font>
    <font>
      <b/>
      <sz val="16"/>
      <name val="游ゴシック"/>
      <family val="3"/>
      <charset val="128"/>
      <scheme val="minor"/>
    </font>
    <font>
      <sz val="12"/>
      <color theme="1"/>
      <name val="游ゴシック"/>
      <family val="2"/>
      <charset val="128"/>
      <scheme val="minor"/>
    </font>
    <font>
      <sz val="16"/>
      <name val="游ゴシック"/>
      <family val="3"/>
      <charset val="128"/>
      <scheme val="minor"/>
    </font>
    <font>
      <sz val="16"/>
      <color rgb="FFFF0000"/>
      <name val="游ゴシック"/>
      <family val="3"/>
      <charset val="128"/>
      <scheme val="minor"/>
    </font>
    <font>
      <sz val="16"/>
      <color theme="1"/>
      <name val="游ゴシック"/>
      <family val="3"/>
      <charset val="128"/>
    </font>
    <font>
      <b/>
      <sz val="16"/>
      <color rgb="FFFF0000"/>
      <name val="游ゴシック"/>
      <family val="3"/>
      <charset val="128"/>
      <scheme val="minor"/>
    </font>
    <font>
      <sz val="16"/>
      <color theme="4" tint="-0.249977111117893"/>
      <name val="游ゴシック"/>
      <family val="3"/>
      <charset val="128"/>
      <scheme val="minor"/>
    </font>
    <font>
      <sz val="12"/>
      <name val="游ゴシック"/>
      <family val="2"/>
      <scheme val="minor"/>
    </font>
    <font>
      <sz val="12"/>
      <color theme="1"/>
      <name val="游ゴシック"/>
      <family val="2"/>
      <scheme val="minor"/>
    </font>
    <font>
      <sz val="12"/>
      <color rgb="FFFF0000"/>
      <name val="游ゴシック"/>
      <family val="3"/>
      <charset val="128"/>
      <scheme val="minor"/>
    </font>
    <font>
      <b/>
      <u val="double"/>
      <sz val="14"/>
      <color theme="1"/>
      <name val="游ゴシック"/>
      <family val="3"/>
      <charset val="128"/>
      <scheme val="minor"/>
    </font>
    <font>
      <u/>
      <sz val="16"/>
      <color theme="10"/>
      <name val="游ゴシック"/>
      <family val="3"/>
      <charset val="128"/>
      <scheme val="minor"/>
    </font>
    <font>
      <b/>
      <sz val="18"/>
      <color theme="1"/>
      <name val="游ゴシック"/>
      <family val="3"/>
      <charset val="128"/>
      <scheme val="minor"/>
    </font>
    <font>
      <sz val="6"/>
      <name val="游ゴシック"/>
      <family val="3"/>
      <charset val="128"/>
    </font>
    <font>
      <b/>
      <sz val="16"/>
      <color rgb="FFFF0000"/>
      <name val="游ゴシック"/>
      <family val="3"/>
      <charset val="128"/>
    </font>
    <font>
      <b/>
      <u/>
      <sz val="14"/>
      <color rgb="FFFF0000"/>
      <name val="游ゴシック"/>
      <family val="3"/>
      <charset val="128"/>
      <scheme val="minor"/>
    </font>
    <font>
      <u/>
      <sz val="16"/>
      <color theme="10"/>
      <name val="游ゴシック"/>
      <family val="2"/>
      <scheme val="minor"/>
    </font>
    <font>
      <sz val="16"/>
      <color theme="10"/>
      <name val="游ゴシック"/>
      <family val="3"/>
      <charset val="128"/>
      <scheme val="minor"/>
    </font>
    <font>
      <sz val="14"/>
      <name val="游ゴシック"/>
      <family val="2"/>
      <scheme val="minor"/>
    </font>
    <font>
      <b/>
      <sz val="14"/>
      <name val="游ゴシック"/>
      <family val="3"/>
      <charset val="128"/>
      <scheme val="minor"/>
    </font>
  </fonts>
  <fills count="17">
    <fill>
      <patternFill patternType="none"/>
    </fill>
    <fill>
      <patternFill patternType="gray125"/>
    </fill>
    <fill>
      <patternFill patternType="solid">
        <fgColor rgb="FFCCECFF"/>
        <bgColor indexed="64"/>
      </patternFill>
    </fill>
    <fill>
      <patternFill patternType="solid">
        <fgColor rgb="FFFFCCFF"/>
        <bgColor indexed="64"/>
      </patternFill>
    </fill>
    <fill>
      <patternFill patternType="solid">
        <fgColor theme="0" tint="-0.249977111117893"/>
        <bgColor indexed="64"/>
      </patternFill>
    </fill>
    <fill>
      <patternFill patternType="solid">
        <fgColor rgb="FFFF0000"/>
        <bgColor indexed="64"/>
      </patternFill>
    </fill>
    <fill>
      <patternFill patternType="solid">
        <fgColor rgb="FFFFC000"/>
        <bgColor indexed="64"/>
      </patternFill>
    </fill>
    <fill>
      <patternFill patternType="solid">
        <fgColor rgb="FFFF99CC"/>
        <bgColor indexed="64"/>
      </patternFill>
    </fill>
    <fill>
      <patternFill patternType="solid">
        <fgColor theme="0"/>
        <bgColor indexed="64"/>
      </patternFill>
    </fill>
    <fill>
      <patternFill patternType="solid">
        <fgColor rgb="FFC0000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rgb="FFFFFFCC"/>
        <bgColor indexed="64"/>
      </patternFill>
    </fill>
    <fill>
      <patternFill patternType="solid">
        <fgColor rgb="FFFFCCFF"/>
        <bgColor rgb="FF000000"/>
      </patternFill>
    </fill>
    <fill>
      <patternFill patternType="solid">
        <fgColor theme="8" tint="0.39997558519241921"/>
        <bgColor indexed="64"/>
      </patternFill>
    </fill>
    <fill>
      <patternFill patternType="solid">
        <fgColor theme="4" tint="0.39997558519241921"/>
        <bgColor indexed="64"/>
      </patternFill>
    </fill>
  </fills>
  <borders count="76">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auto="1"/>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auto="1"/>
      </left>
      <right style="thin">
        <color auto="1"/>
      </right>
      <top/>
      <bottom/>
      <diagonal/>
    </border>
    <border>
      <left style="thin">
        <color auto="1"/>
      </left>
      <right style="double">
        <color auto="1"/>
      </right>
      <top style="thin">
        <color auto="1"/>
      </top>
      <bottom style="thin">
        <color auto="1"/>
      </bottom>
      <diagonal/>
    </border>
    <border>
      <left style="double">
        <color auto="1"/>
      </left>
      <right style="double">
        <color auto="1"/>
      </right>
      <top style="thin">
        <color auto="1"/>
      </top>
      <bottom style="thin">
        <color auto="1"/>
      </bottom>
      <diagonal/>
    </border>
    <border>
      <left style="thick">
        <color auto="1"/>
      </left>
      <right style="thick">
        <color auto="1"/>
      </right>
      <top style="thick">
        <color auto="1"/>
      </top>
      <bottom style="thick">
        <color auto="1"/>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top style="thin">
        <color auto="1"/>
      </top>
      <bottom style="medium">
        <color auto="1"/>
      </bottom>
      <diagonal/>
    </border>
    <border>
      <left/>
      <right/>
      <top style="thin">
        <color auto="1"/>
      </top>
      <bottom style="medium">
        <color indexed="64"/>
      </bottom>
      <diagonal/>
    </border>
    <border>
      <left/>
      <right style="thin">
        <color auto="1"/>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medium">
        <color indexed="64"/>
      </bottom>
      <diagonal/>
    </border>
    <border>
      <left style="thin">
        <color auto="1"/>
      </left>
      <right/>
      <top style="medium">
        <color indexed="64"/>
      </top>
      <bottom/>
      <diagonal/>
    </border>
    <border>
      <left style="medium">
        <color indexed="64"/>
      </left>
      <right/>
      <top style="medium">
        <color indexed="64"/>
      </top>
      <bottom style="medium">
        <color indexed="64"/>
      </bottom>
      <diagonal/>
    </border>
    <border>
      <left style="thin">
        <color auto="1"/>
      </left>
      <right style="hair">
        <color indexed="64"/>
      </right>
      <top style="thin">
        <color auto="1"/>
      </top>
      <bottom style="hair">
        <color indexed="64"/>
      </bottom>
      <diagonal/>
    </border>
    <border>
      <left style="hair">
        <color indexed="64"/>
      </left>
      <right style="thin">
        <color auto="1"/>
      </right>
      <top style="thin">
        <color auto="1"/>
      </top>
      <bottom/>
      <diagonal/>
    </border>
    <border>
      <left style="hair">
        <color indexed="64"/>
      </left>
      <right style="thin">
        <color auto="1"/>
      </right>
      <top style="hair">
        <color indexed="64"/>
      </top>
      <bottom/>
      <diagonal/>
    </border>
    <border>
      <left style="thin">
        <color auto="1"/>
      </left>
      <right style="hair">
        <color indexed="64"/>
      </right>
      <top style="hair">
        <color indexed="64"/>
      </top>
      <bottom style="hair">
        <color indexed="64"/>
      </bottom>
      <diagonal/>
    </border>
    <border>
      <left style="hair">
        <color indexed="64"/>
      </left>
      <right style="thin">
        <color auto="1"/>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auto="1"/>
      </right>
      <top/>
      <bottom/>
      <diagonal/>
    </border>
    <border>
      <left style="medium">
        <color indexed="64"/>
      </left>
      <right style="thin">
        <color auto="1"/>
      </right>
      <top/>
      <bottom style="thin">
        <color auto="1"/>
      </bottom>
      <diagonal/>
    </border>
    <border>
      <left style="medium">
        <color indexed="64"/>
      </left>
      <right style="thin">
        <color auto="1"/>
      </right>
      <top style="thin">
        <color auto="1"/>
      </top>
      <bottom style="thin">
        <color auto="1"/>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auto="1"/>
      </right>
      <top style="thin">
        <color auto="1"/>
      </top>
      <bottom/>
      <diagonal/>
    </border>
    <border>
      <left style="medium">
        <color indexed="64"/>
      </left>
      <right style="thin">
        <color auto="1"/>
      </right>
      <top style="thin">
        <color auto="1"/>
      </top>
      <bottom style="medium">
        <color indexed="64"/>
      </bottom>
      <diagonal/>
    </border>
    <border>
      <left style="thin">
        <color auto="1"/>
      </left>
      <right style="hair">
        <color indexed="64"/>
      </right>
      <top style="hair">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medium">
        <color indexed="64"/>
      </right>
      <top/>
      <bottom style="thin">
        <color auto="1"/>
      </bottom>
      <diagonal/>
    </border>
    <border>
      <left style="thin">
        <color auto="1"/>
      </left>
      <right style="medium">
        <color indexed="64"/>
      </right>
      <top/>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style="thin">
        <color auto="1"/>
      </left>
      <right style="medium">
        <color indexed="64"/>
      </right>
      <top style="thin">
        <color auto="1"/>
      </top>
      <bottom/>
      <diagonal/>
    </border>
    <border>
      <left style="medium">
        <color indexed="64"/>
      </left>
      <right style="medium">
        <color indexed="64"/>
      </right>
      <top style="medium">
        <color indexed="64"/>
      </top>
      <bottom style="medium">
        <color indexed="64"/>
      </bottom>
      <diagonal/>
    </border>
    <border>
      <left style="double">
        <color theme="4" tint="-0.249977111117893"/>
      </left>
      <right/>
      <top style="double">
        <color theme="4" tint="-0.249977111117893"/>
      </top>
      <bottom/>
      <diagonal/>
    </border>
    <border>
      <left/>
      <right/>
      <top style="double">
        <color theme="4" tint="-0.249977111117893"/>
      </top>
      <bottom/>
      <diagonal/>
    </border>
    <border>
      <left style="double">
        <color theme="4" tint="-0.249977111117893"/>
      </left>
      <right/>
      <top/>
      <bottom/>
      <diagonal/>
    </border>
    <border>
      <left/>
      <right style="double">
        <color theme="4" tint="-0.249977111117893"/>
      </right>
      <top/>
      <bottom/>
      <diagonal/>
    </border>
    <border>
      <left style="double">
        <color theme="4" tint="-0.249977111117893"/>
      </left>
      <right/>
      <top/>
      <bottom style="double">
        <color theme="4" tint="-0.249977111117893"/>
      </bottom>
      <diagonal/>
    </border>
    <border>
      <left/>
      <right/>
      <top/>
      <bottom style="double">
        <color theme="4" tint="-0.249977111117893"/>
      </bottom>
      <diagonal/>
    </border>
    <border>
      <left/>
      <right style="double">
        <color theme="4" tint="-0.249977111117893"/>
      </right>
      <top/>
      <bottom style="double">
        <color theme="4" tint="-0.249977111117893"/>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auto="1"/>
      </left>
      <right style="thin">
        <color auto="1"/>
      </right>
      <top style="thin">
        <color auto="1"/>
      </top>
      <bottom style="medium">
        <color indexed="64"/>
      </bottom>
      <diagonal/>
    </border>
    <border>
      <left/>
      <right style="double">
        <color theme="4" tint="-0.249977111117893"/>
      </right>
      <top style="double">
        <color theme="4" tint="-0.249977111117893"/>
      </top>
      <bottom/>
      <diagonal/>
    </border>
    <border>
      <left/>
      <right/>
      <top style="double">
        <color rgb="FFFF0000"/>
      </top>
      <bottom/>
      <diagonal/>
    </border>
    <border>
      <left/>
      <right/>
      <top/>
      <bottom style="double">
        <color rgb="FFFF0000"/>
      </bottom>
      <diagonal/>
    </border>
  </borders>
  <cellStyleXfs count="5">
    <xf numFmtId="0" fontId="0" fillId="0" borderId="0"/>
    <xf numFmtId="0" fontId="1" fillId="0" borderId="0"/>
    <xf numFmtId="9" fontId="1" fillId="0" borderId="0" applyFont="0" applyFill="0" applyBorder="0" applyAlignment="0" applyProtection="0">
      <alignment vertical="center"/>
    </xf>
    <xf numFmtId="0" fontId="8" fillId="0" borderId="0" applyNumberFormat="0" applyFill="0" applyBorder="0" applyAlignment="0" applyProtection="0"/>
    <xf numFmtId="0" fontId="33" fillId="0" borderId="0">
      <alignment vertical="center"/>
    </xf>
  </cellStyleXfs>
  <cellXfs count="497">
    <xf numFmtId="0" fontId="0" fillId="0" borderId="0" xfId="0"/>
    <xf numFmtId="0" fontId="0" fillId="0" borderId="7" xfId="0" applyBorder="1"/>
    <xf numFmtId="0" fontId="1" fillId="0" borderId="0" xfId="1"/>
    <xf numFmtId="0" fontId="1" fillId="0" borderId="0" xfId="1" applyAlignment="1">
      <alignment vertical="center"/>
    </xf>
    <xf numFmtId="0" fontId="0" fillId="0" borderId="0" xfId="0" applyAlignment="1">
      <alignment vertical="center"/>
    </xf>
    <xf numFmtId="0" fontId="0" fillId="0" borderId="2" xfId="0" applyBorder="1" applyAlignment="1">
      <alignment vertical="center"/>
    </xf>
    <xf numFmtId="0" fontId="4" fillId="0" borderId="0" xfId="0" applyFont="1" applyAlignment="1">
      <alignment vertical="center"/>
    </xf>
    <xf numFmtId="0" fontId="16" fillId="0" borderId="0" xfId="1" applyFont="1" applyAlignment="1">
      <alignment horizontal="left"/>
    </xf>
    <xf numFmtId="0" fontId="16" fillId="0" borderId="2" xfId="1" applyFont="1" applyBorder="1" applyAlignment="1">
      <alignment horizontal="left"/>
    </xf>
    <xf numFmtId="0" fontId="16" fillId="0" borderId="10" xfId="1" applyFont="1" applyBorder="1" applyAlignment="1">
      <alignment horizontal="left"/>
    </xf>
    <xf numFmtId="0" fontId="17" fillId="0" borderId="13" xfId="1" applyFont="1" applyBorder="1" applyAlignment="1">
      <alignment horizontal="left"/>
    </xf>
    <xf numFmtId="0" fontId="17" fillId="0" borderId="15" xfId="1" applyFont="1" applyBorder="1" applyAlignment="1">
      <alignment horizontal="left"/>
    </xf>
    <xf numFmtId="0" fontId="17" fillId="0" borderId="7" xfId="1" applyFont="1" applyBorder="1" applyAlignment="1">
      <alignment horizontal="left"/>
    </xf>
    <xf numFmtId="0" fontId="17" fillId="0" borderId="2" xfId="1" applyFont="1" applyBorder="1" applyAlignment="1">
      <alignment horizontal="left"/>
    </xf>
    <xf numFmtId="0" fontId="0" fillId="0" borderId="0" xfId="0" applyAlignment="1">
      <alignment horizontal="center" vertical="center"/>
    </xf>
    <xf numFmtId="0" fontId="0" fillId="4" borderId="19" xfId="0" applyFill="1" applyBorder="1" applyAlignment="1">
      <alignment horizontal="center" vertical="center" shrinkToFit="1"/>
    </xf>
    <xf numFmtId="0" fontId="0" fillId="2" borderId="2" xfId="0" applyFill="1" applyBorder="1" applyAlignment="1">
      <alignment vertical="center"/>
    </xf>
    <xf numFmtId="0" fontId="5" fillId="2" borderId="2" xfId="0" applyFont="1" applyFill="1" applyBorder="1" applyAlignment="1">
      <alignment vertical="center" wrapText="1"/>
    </xf>
    <xf numFmtId="0" fontId="0" fillId="0" borderId="0" xfId="0" applyAlignment="1">
      <alignment horizontal="center"/>
    </xf>
    <xf numFmtId="0" fontId="20" fillId="0" borderId="0" xfId="0" applyFont="1" applyAlignment="1">
      <alignment vertical="center"/>
    </xf>
    <xf numFmtId="0" fontId="23" fillId="0" borderId="0" xfId="0" applyFont="1"/>
    <xf numFmtId="0" fontId="23" fillId="0" borderId="2" xfId="0" applyFont="1" applyBorder="1"/>
    <xf numFmtId="0" fontId="16" fillId="0" borderId="2" xfId="0" applyFont="1" applyBorder="1"/>
    <xf numFmtId="0" fontId="0" fillId="0" borderId="3" xfId="0" applyBorder="1" applyAlignment="1">
      <alignment vertical="center"/>
    </xf>
    <xf numFmtId="0" fontId="0" fillId="0" borderId="13" xfId="0" applyBorder="1" applyAlignment="1">
      <alignment horizontal="right"/>
    </xf>
    <xf numFmtId="0" fontId="0" fillId="0" borderId="13" xfId="0" applyBorder="1" applyAlignment="1">
      <alignment horizontal="center"/>
    </xf>
    <xf numFmtId="0" fontId="11" fillId="0" borderId="2" xfId="0" applyFont="1" applyBorder="1" applyAlignment="1">
      <alignment vertical="center" wrapText="1"/>
    </xf>
    <xf numFmtId="0" fontId="4" fillId="2" borderId="2" xfId="0" applyFont="1" applyFill="1" applyBorder="1" applyAlignment="1">
      <alignment shrinkToFit="1"/>
    </xf>
    <xf numFmtId="0" fontId="24" fillId="0" borderId="7" xfId="1" applyFont="1" applyBorder="1" applyAlignment="1">
      <alignment horizontal="left"/>
    </xf>
    <xf numFmtId="0" fontId="0" fillId="0" borderId="0" xfId="0" applyAlignment="1">
      <alignment wrapText="1"/>
    </xf>
    <xf numFmtId="0" fontId="0" fillId="0" borderId="13" xfId="0" applyBorder="1"/>
    <xf numFmtId="0" fontId="0" fillId="0" borderId="15" xfId="0" applyBorder="1"/>
    <xf numFmtId="0" fontId="0" fillId="5" borderId="0" xfId="0" applyFill="1"/>
    <xf numFmtId="0" fontId="0" fillId="6" borderId="0" xfId="0" applyFill="1"/>
    <xf numFmtId="0" fontId="16" fillId="7" borderId="2" xfId="1" applyFont="1" applyFill="1" applyBorder="1" applyAlignment="1">
      <alignment horizontal="left"/>
    </xf>
    <xf numFmtId="0" fontId="0" fillId="8" borderId="7" xfId="0" applyFill="1" applyBorder="1"/>
    <xf numFmtId="0" fontId="0" fillId="8" borderId="13" xfId="0" applyFill="1" applyBorder="1"/>
    <xf numFmtId="0" fontId="0" fillId="5" borderId="13" xfId="0" applyFill="1" applyBorder="1"/>
    <xf numFmtId="0" fontId="0" fillId="9" borderId="0" xfId="0" applyFill="1"/>
    <xf numFmtId="0" fontId="25" fillId="0" borderId="1" xfId="0" applyFont="1" applyBorder="1" applyAlignment="1">
      <alignment shrinkToFit="1"/>
    </xf>
    <xf numFmtId="0" fontId="0" fillId="10" borderId="0" xfId="0" applyFill="1"/>
    <xf numFmtId="0" fontId="0" fillId="0" borderId="0" xfId="0" applyAlignment="1">
      <alignment horizontal="center" wrapText="1"/>
    </xf>
    <xf numFmtId="0" fontId="26" fillId="0" borderId="2" xfId="0" applyFont="1" applyBorder="1" applyAlignment="1">
      <alignment vertical="center"/>
    </xf>
    <xf numFmtId="0" fontId="0" fillId="0" borderId="0" xfId="0" applyAlignment="1">
      <alignment horizontal="right"/>
    </xf>
    <xf numFmtId="0" fontId="0" fillId="0" borderId="11" xfId="0" applyBorder="1"/>
    <xf numFmtId="0" fontId="9" fillId="0" borderId="2" xfId="0" applyFont="1" applyBorder="1" applyAlignment="1" applyProtection="1">
      <alignment shrinkToFit="1"/>
      <protection locked="0"/>
    </xf>
    <xf numFmtId="0" fontId="27" fillId="0" borderId="0" xfId="3" applyFont="1" applyBorder="1"/>
    <xf numFmtId="0" fontId="8" fillId="0" borderId="0" xfId="3" quotePrefix="1"/>
    <xf numFmtId="0" fontId="13" fillId="0" borderId="0" xfId="1" applyFont="1" applyAlignment="1">
      <alignment horizontal="left"/>
    </xf>
    <xf numFmtId="0" fontId="17" fillId="0" borderId="2" xfId="1" applyFont="1" applyBorder="1" applyAlignment="1">
      <alignment horizontal="left" wrapText="1"/>
    </xf>
    <xf numFmtId="0" fontId="24" fillId="0" borderId="2" xfId="1" applyFont="1" applyBorder="1" applyAlignment="1">
      <alignment horizontal="left"/>
    </xf>
    <xf numFmtId="0" fontId="28" fillId="7" borderId="2" xfId="1" applyFont="1" applyFill="1" applyBorder="1" applyAlignment="1">
      <alignment horizontal="left"/>
    </xf>
    <xf numFmtId="0" fontId="28" fillId="3" borderId="2" xfId="1" applyFont="1" applyFill="1" applyBorder="1" applyAlignment="1">
      <alignment horizontal="left"/>
    </xf>
    <xf numFmtId="0" fontId="29" fillId="0" borderId="0" xfId="1" applyFont="1" applyAlignment="1">
      <alignment horizontal="left"/>
    </xf>
    <xf numFmtId="0" fontId="0" fillId="0" borderId="10" xfId="0" applyBorder="1"/>
    <xf numFmtId="0" fontId="0" fillId="0" borderId="20" xfId="0" applyBorder="1"/>
    <xf numFmtId="0" fontId="0" fillId="0" borderId="21" xfId="0" applyBorder="1"/>
    <xf numFmtId="0" fontId="30" fillId="0" borderId="0" xfId="0" applyFont="1" applyAlignment="1">
      <alignment vertical="center"/>
    </xf>
    <xf numFmtId="0" fontId="31" fillId="0" borderId="0" xfId="0" applyFont="1" applyAlignment="1">
      <alignment vertical="center"/>
    </xf>
    <xf numFmtId="0" fontId="0" fillId="0" borderId="1" xfId="0" applyBorder="1" applyAlignment="1">
      <alignment vertical="center"/>
    </xf>
    <xf numFmtId="0" fontId="7" fillId="0" borderId="0" xfId="0" applyFont="1" applyAlignment="1">
      <alignment vertical="center"/>
    </xf>
    <xf numFmtId="0" fontId="16" fillId="0" borderId="9" xfId="1" applyFont="1" applyBorder="1" applyAlignment="1">
      <alignment horizontal="left"/>
    </xf>
    <xf numFmtId="0" fontId="16" fillId="0" borderId="11" xfId="1" applyFont="1" applyBorder="1" applyAlignment="1">
      <alignment horizontal="left"/>
    </xf>
    <xf numFmtId="0" fontId="0" fillId="0" borderId="1" xfId="0" applyBorder="1" applyAlignment="1">
      <alignment vertical="center" wrapText="1"/>
    </xf>
    <xf numFmtId="0" fontId="0" fillId="11" borderId="0" xfId="0" applyFill="1"/>
    <xf numFmtId="0" fontId="0" fillId="11" borderId="7" xfId="0" applyFill="1" applyBorder="1"/>
    <xf numFmtId="0" fontId="0" fillId="11" borderId="13" xfId="0" applyFill="1" applyBorder="1"/>
    <xf numFmtId="0" fontId="16" fillId="11" borderId="2" xfId="1" applyFont="1" applyFill="1" applyBorder="1" applyAlignment="1">
      <alignment horizontal="left"/>
    </xf>
    <xf numFmtId="0" fontId="0" fillId="0" borderId="22" xfId="0" applyBorder="1"/>
    <xf numFmtId="0" fontId="0" fillId="12" borderId="0" xfId="0" applyFill="1"/>
    <xf numFmtId="0" fontId="0" fillId="12" borderId="20" xfId="0" applyFill="1" applyBorder="1"/>
    <xf numFmtId="0" fontId="23" fillId="10" borderId="2" xfId="0" applyFont="1" applyFill="1" applyBorder="1"/>
    <xf numFmtId="0" fontId="22" fillId="0" borderId="0" xfId="0" applyFont="1"/>
    <xf numFmtId="0" fontId="3" fillId="0" borderId="2" xfId="4" applyFont="1" applyBorder="1">
      <alignment vertical="center"/>
    </xf>
    <xf numFmtId="0" fontId="34" fillId="0" borderId="2" xfId="4" applyFont="1" applyBorder="1" applyAlignment="1">
      <alignment vertical="center" wrapText="1"/>
    </xf>
    <xf numFmtId="0" fontId="7" fillId="0" borderId="2" xfId="4" applyFont="1" applyBorder="1" applyAlignment="1">
      <alignment vertical="center" wrapText="1"/>
    </xf>
    <xf numFmtId="0" fontId="35" fillId="0" borderId="2" xfId="4" applyFont="1" applyBorder="1" applyAlignment="1">
      <alignment vertical="center" wrapText="1"/>
    </xf>
    <xf numFmtId="0" fontId="36" fillId="0" borderId="2" xfId="4" applyFont="1" applyBorder="1" applyAlignment="1">
      <alignment vertical="center" wrapText="1"/>
    </xf>
    <xf numFmtId="0" fontId="37" fillId="0" borderId="2" xfId="4" applyFont="1" applyBorder="1" applyAlignment="1">
      <alignment vertical="center" wrapText="1"/>
    </xf>
    <xf numFmtId="0" fontId="38" fillId="0" borderId="2" xfId="4" applyFont="1" applyBorder="1" applyAlignment="1">
      <alignment vertical="center" wrapText="1"/>
    </xf>
    <xf numFmtId="0" fontId="3" fillId="0" borderId="2" xfId="4" applyFont="1" applyBorder="1" applyAlignment="1">
      <alignment vertical="center" wrapText="1"/>
    </xf>
    <xf numFmtId="0" fontId="6" fillId="0" borderId="2" xfId="1" applyFont="1" applyBorder="1" applyAlignment="1">
      <alignment vertical="center"/>
    </xf>
    <xf numFmtId="0" fontId="6" fillId="0" borderId="2" xfId="1" applyFont="1" applyBorder="1" applyAlignment="1">
      <alignment vertical="center" wrapText="1"/>
    </xf>
    <xf numFmtId="0" fontId="39" fillId="0" borderId="0" xfId="0" applyFont="1"/>
    <xf numFmtId="0" fontId="39" fillId="0" borderId="0" xfId="0" applyFont="1" applyAlignment="1">
      <alignment vertical="center"/>
    </xf>
    <xf numFmtId="0" fontId="8" fillId="0" borderId="0" xfId="3" applyAlignment="1">
      <alignment vertical="center"/>
    </xf>
    <xf numFmtId="0" fontId="16" fillId="10" borderId="2" xfId="1" applyFont="1" applyFill="1" applyBorder="1" applyAlignment="1">
      <alignment horizontal="left"/>
    </xf>
    <xf numFmtId="0" fontId="0" fillId="0" borderId="9" xfId="0" applyBorder="1" applyAlignment="1">
      <alignment vertical="center"/>
    </xf>
    <xf numFmtId="0" fontId="16" fillId="0" borderId="0" xfId="1" applyFont="1" applyAlignment="1">
      <alignment vertical="center"/>
    </xf>
    <xf numFmtId="0" fontId="40" fillId="0" borderId="0" xfId="1" applyFont="1" applyAlignment="1">
      <alignment vertical="center"/>
    </xf>
    <xf numFmtId="0" fontId="3" fillId="0" borderId="0" xfId="1" applyFont="1" applyAlignment="1">
      <alignment horizontal="center" vertical="center"/>
    </xf>
    <xf numFmtId="0" fontId="6" fillId="0" borderId="0" xfId="1" applyFont="1" applyAlignment="1">
      <alignment vertical="center"/>
    </xf>
    <xf numFmtId="0" fontId="6" fillId="0" borderId="0" xfId="1" applyFont="1" applyAlignment="1">
      <alignment horizontal="center" vertical="center"/>
    </xf>
    <xf numFmtId="0" fontId="6" fillId="0" borderId="0" xfId="1" applyFont="1" applyAlignment="1">
      <alignment vertical="center" shrinkToFit="1"/>
    </xf>
    <xf numFmtId="0" fontId="6" fillId="0" borderId="0" xfId="1" applyFont="1" applyAlignment="1">
      <alignment vertical="center" wrapText="1"/>
    </xf>
    <xf numFmtId="0" fontId="6" fillId="0" borderId="0" xfId="1" applyFont="1" applyAlignment="1">
      <alignment horizontal="left" vertical="center" wrapText="1"/>
    </xf>
    <xf numFmtId="0" fontId="18" fillId="0" borderId="0" xfId="0" applyFont="1" applyAlignment="1">
      <alignment horizontal="center" vertical="center"/>
    </xf>
    <xf numFmtId="0" fontId="18" fillId="13" borderId="2" xfId="1" applyFont="1" applyFill="1" applyBorder="1" applyAlignment="1">
      <alignment horizontal="left" vertical="center" shrinkToFit="1"/>
    </xf>
    <xf numFmtId="0" fontId="18" fillId="0" borderId="3" xfId="1" applyFont="1" applyBorder="1" applyAlignment="1">
      <alignment horizontal="left" vertical="center" shrinkToFit="1"/>
    </xf>
    <xf numFmtId="0" fontId="18" fillId="13" borderId="3" xfId="1" applyFont="1" applyFill="1" applyBorder="1" applyAlignment="1">
      <alignment horizontal="left" vertical="center" shrinkToFit="1"/>
    </xf>
    <xf numFmtId="0" fontId="18" fillId="0" borderId="36" xfId="1" applyFont="1" applyBorder="1" applyAlignment="1">
      <alignment vertical="center"/>
    </xf>
    <xf numFmtId="0" fontId="18" fillId="0" borderId="32" xfId="1" applyFont="1" applyBorder="1" applyAlignment="1">
      <alignment horizontal="left" vertical="center"/>
    </xf>
    <xf numFmtId="0" fontId="18" fillId="0" borderId="34" xfId="1" applyFont="1" applyBorder="1" applyAlignment="1">
      <alignment horizontal="left" vertical="center"/>
    </xf>
    <xf numFmtId="0" fontId="18" fillId="0" borderId="0" xfId="1" applyFont="1" applyAlignment="1">
      <alignment vertical="center"/>
    </xf>
    <xf numFmtId="0" fontId="18" fillId="0" borderId="2" xfId="1" applyFont="1" applyBorder="1" applyAlignment="1">
      <alignment vertical="center" shrinkToFit="1"/>
    </xf>
    <xf numFmtId="0" fontId="18" fillId="0" borderId="8" xfId="1" applyFont="1" applyBorder="1" applyAlignment="1">
      <alignment vertical="center" shrinkToFit="1"/>
    </xf>
    <xf numFmtId="0" fontId="18" fillId="0" borderId="0" xfId="1" applyFont="1" applyAlignment="1">
      <alignment vertical="center" shrinkToFit="1"/>
    </xf>
    <xf numFmtId="0" fontId="18" fillId="0" borderId="13" xfId="1" applyFont="1" applyBorder="1" applyAlignment="1">
      <alignment vertical="center" shrinkToFit="1"/>
    </xf>
    <xf numFmtId="0" fontId="18" fillId="0" borderId="0" xfId="1" applyFont="1" applyAlignment="1">
      <alignment horizontal="left" vertical="center" shrinkToFit="1"/>
    </xf>
    <xf numFmtId="0" fontId="0" fillId="0" borderId="5" xfId="0" applyBorder="1" applyAlignment="1" applyProtection="1">
      <alignment vertical="center" shrinkToFit="1"/>
      <protection locked="0"/>
    </xf>
    <xf numFmtId="0" fontId="0" fillId="0" borderId="10" xfId="0" applyBorder="1" applyAlignment="1" applyProtection="1">
      <alignment vertical="center" shrinkToFit="1"/>
      <protection locked="0"/>
    </xf>
    <xf numFmtId="0" fontId="18" fillId="0" borderId="0" xfId="1" applyFont="1" applyAlignment="1">
      <alignment horizontal="center" vertical="center" shrinkToFit="1"/>
    </xf>
    <xf numFmtId="0" fontId="6" fillId="0" borderId="0" xfId="0" applyFont="1" applyAlignment="1">
      <alignment vertical="center"/>
    </xf>
    <xf numFmtId="0" fontId="18" fillId="0" borderId="0" xfId="1" applyFont="1" applyAlignment="1">
      <alignment horizontal="left" vertical="center"/>
    </xf>
    <xf numFmtId="0" fontId="18" fillId="13" borderId="8" xfId="1" applyFont="1" applyFill="1" applyBorder="1" applyAlignment="1">
      <alignment horizontal="left" vertical="center" shrinkToFit="1"/>
    </xf>
    <xf numFmtId="0" fontId="5" fillId="2" borderId="37" xfId="1" applyFont="1" applyFill="1" applyBorder="1" applyAlignment="1">
      <alignment horizontal="left" vertical="center"/>
    </xf>
    <xf numFmtId="0" fontId="5" fillId="2" borderId="22" xfId="1" applyFont="1" applyFill="1" applyBorder="1" applyAlignment="1">
      <alignment horizontal="left" vertical="center"/>
    </xf>
    <xf numFmtId="0" fontId="5" fillId="2" borderId="35" xfId="1" applyFont="1" applyFill="1" applyBorder="1" applyAlignment="1">
      <alignment horizontal="left" vertical="center"/>
    </xf>
    <xf numFmtId="0" fontId="18" fillId="13" borderId="23" xfId="1" applyFont="1" applyFill="1" applyBorder="1" applyAlignment="1" applyProtection="1">
      <alignment horizontal="left" vertical="center" wrapText="1" shrinkToFit="1"/>
      <protection locked="0"/>
    </xf>
    <xf numFmtId="0" fontId="18" fillId="13" borderId="21" xfId="1" applyFont="1" applyFill="1" applyBorder="1" applyAlignment="1" applyProtection="1">
      <alignment horizontal="left" vertical="center" wrapText="1" shrinkToFit="1"/>
      <protection locked="0"/>
    </xf>
    <xf numFmtId="0" fontId="18" fillId="13" borderId="24" xfId="1" applyFont="1" applyFill="1" applyBorder="1" applyAlignment="1" applyProtection="1">
      <alignment horizontal="left" vertical="center" wrapText="1" shrinkToFit="1"/>
      <protection locked="0"/>
    </xf>
    <xf numFmtId="0" fontId="18" fillId="13" borderId="25" xfId="1" applyFont="1" applyFill="1" applyBorder="1" applyAlignment="1" applyProtection="1">
      <alignment horizontal="left" vertical="center" wrapText="1" shrinkToFit="1"/>
      <protection locked="0"/>
    </xf>
    <xf numFmtId="0" fontId="18" fillId="13" borderId="0" xfId="1" applyFont="1" applyFill="1" applyAlignment="1" applyProtection="1">
      <alignment horizontal="left" vertical="center" wrapText="1" shrinkToFit="1"/>
      <protection locked="0"/>
    </xf>
    <xf numFmtId="0" fontId="18" fillId="13" borderId="26" xfId="1" applyFont="1" applyFill="1" applyBorder="1" applyAlignment="1" applyProtection="1">
      <alignment horizontal="left" vertical="center" wrapText="1" shrinkToFit="1"/>
      <protection locked="0"/>
    </xf>
    <xf numFmtId="0" fontId="18" fillId="13" borderId="27" xfId="1" applyFont="1" applyFill="1" applyBorder="1" applyAlignment="1" applyProtection="1">
      <alignment horizontal="left" vertical="center" wrapText="1" shrinkToFit="1"/>
      <protection locked="0"/>
    </xf>
    <xf numFmtId="0" fontId="18" fillId="13" borderId="20" xfId="1" applyFont="1" applyFill="1" applyBorder="1" applyAlignment="1" applyProtection="1">
      <alignment horizontal="left" vertical="center" wrapText="1" shrinkToFit="1"/>
      <protection locked="0"/>
    </xf>
    <xf numFmtId="0" fontId="18" fillId="13" borderId="28" xfId="1" applyFont="1" applyFill="1" applyBorder="1" applyAlignment="1" applyProtection="1">
      <alignment horizontal="left" vertical="center" wrapText="1" shrinkToFit="1"/>
      <protection locked="0"/>
    </xf>
    <xf numFmtId="0" fontId="6" fillId="0" borderId="4" xfId="1" applyFont="1" applyBorder="1" applyAlignment="1">
      <alignment horizontal="left" vertical="center" shrinkToFit="1"/>
    </xf>
    <xf numFmtId="0" fontId="6" fillId="0" borderId="8" xfId="1" applyFont="1" applyBorder="1" applyAlignment="1">
      <alignment vertical="center" shrinkToFit="1"/>
    </xf>
    <xf numFmtId="0" fontId="6" fillId="0" borderId="0" xfId="0" applyFont="1"/>
    <xf numFmtId="0" fontId="6" fillId="13" borderId="2" xfId="1" applyFont="1" applyFill="1" applyBorder="1" applyAlignment="1">
      <alignment horizontal="left" vertical="center"/>
    </xf>
    <xf numFmtId="0" fontId="6" fillId="13" borderId="2" xfId="1" applyFont="1" applyFill="1" applyBorder="1" applyAlignment="1">
      <alignment horizontal="center" vertical="center" shrinkToFit="1"/>
    </xf>
    <xf numFmtId="0" fontId="6" fillId="0" borderId="2" xfId="1" applyFont="1" applyBorder="1" applyAlignment="1">
      <alignment vertical="center" shrinkToFit="1"/>
    </xf>
    <xf numFmtId="0" fontId="6" fillId="13" borderId="8" xfId="1" applyFont="1" applyFill="1" applyBorder="1" applyAlignment="1">
      <alignment horizontal="center" vertical="center" shrinkToFit="1"/>
    </xf>
    <xf numFmtId="0" fontId="6" fillId="0" borderId="7" xfId="1" applyFont="1" applyBorder="1" applyAlignment="1">
      <alignment vertical="center" shrinkToFit="1"/>
    </xf>
    <xf numFmtId="0" fontId="6" fillId="0" borderId="4" xfId="1" applyFont="1" applyBorder="1" applyAlignment="1">
      <alignment vertical="center" shrinkToFit="1"/>
    </xf>
    <xf numFmtId="0" fontId="6" fillId="0" borderId="3" xfId="1" applyFont="1" applyBorder="1" applyAlignment="1">
      <alignment vertical="center" shrinkToFit="1"/>
    </xf>
    <xf numFmtId="0" fontId="33" fillId="0" borderId="1" xfId="1" applyFont="1" applyBorder="1" applyAlignment="1">
      <alignment vertical="center" shrinkToFit="1"/>
    </xf>
    <xf numFmtId="0" fontId="0" fillId="0" borderId="7" xfId="0" applyBorder="1" applyAlignment="1">
      <alignment vertical="center"/>
    </xf>
    <xf numFmtId="0" fontId="18" fillId="0" borderId="16" xfId="1" applyFont="1" applyBorder="1" applyAlignment="1">
      <alignment horizontal="center" vertical="center" shrinkToFit="1"/>
    </xf>
    <xf numFmtId="0" fontId="44" fillId="0" borderId="5" xfId="0" applyFont="1" applyBorder="1" applyAlignment="1">
      <alignment vertical="center"/>
    </xf>
    <xf numFmtId="0" fontId="18" fillId="0" borderId="2" xfId="1" applyFont="1" applyBorder="1" applyAlignment="1">
      <alignment vertical="center" wrapText="1" shrinkToFit="1"/>
    </xf>
    <xf numFmtId="0" fontId="18" fillId="0" borderId="9" xfId="1" applyFont="1" applyBorder="1" applyAlignment="1">
      <alignment vertical="center" shrinkToFit="1"/>
    </xf>
    <xf numFmtId="0" fontId="18" fillId="0" borderId="11" xfId="1" applyFont="1" applyBorder="1" applyAlignment="1">
      <alignment horizontal="center" vertical="center" shrinkToFit="1"/>
    </xf>
    <xf numFmtId="0" fontId="5" fillId="0" borderId="0" xfId="1" applyFont="1" applyAlignment="1">
      <alignment horizontal="left" vertical="center"/>
    </xf>
    <xf numFmtId="0" fontId="18" fillId="0" borderId="0" xfId="1" applyFont="1" applyAlignment="1">
      <alignment horizontal="left" vertical="center" wrapText="1" shrinkToFit="1"/>
    </xf>
    <xf numFmtId="0" fontId="18" fillId="0" borderId="10" xfId="1" applyFont="1" applyBorder="1" applyAlignment="1">
      <alignment horizontal="center" vertical="center" shrinkToFit="1"/>
    </xf>
    <xf numFmtId="0" fontId="32" fillId="0" borderId="0" xfId="1" applyFont="1" applyAlignment="1">
      <alignment horizontal="center" vertical="center" shrinkToFit="1"/>
    </xf>
    <xf numFmtId="0" fontId="0" fillId="0" borderId="10" xfId="0" applyBorder="1" applyAlignment="1">
      <alignment vertical="center"/>
    </xf>
    <xf numFmtId="0" fontId="5" fillId="0" borderId="10" xfId="1" applyFont="1" applyBorder="1" applyAlignment="1">
      <alignment horizontal="left" vertical="center"/>
    </xf>
    <xf numFmtId="0" fontId="32" fillId="0" borderId="0" xfId="1" applyFont="1" applyAlignment="1">
      <alignment vertical="center" shrinkToFit="1"/>
    </xf>
    <xf numFmtId="0" fontId="18" fillId="0" borderId="6" xfId="1" applyFont="1" applyBorder="1" applyAlignment="1">
      <alignment vertical="center" shrinkToFit="1"/>
    </xf>
    <xf numFmtId="0" fontId="18" fillId="0" borderId="10" xfId="1" applyFont="1" applyBorder="1" applyAlignment="1">
      <alignment vertical="center" shrinkToFit="1"/>
    </xf>
    <xf numFmtId="0" fontId="18" fillId="13" borderId="2" xfId="1" applyFont="1" applyFill="1" applyBorder="1" applyAlignment="1">
      <alignment vertical="center" shrinkToFit="1"/>
    </xf>
    <xf numFmtId="0" fontId="18" fillId="0" borderId="16" xfId="1" applyFont="1" applyBorder="1" applyAlignment="1">
      <alignment vertical="center" shrinkToFit="1"/>
    </xf>
    <xf numFmtId="0" fontId="0" fillId="0" borderId="11" xfId="0" applyBorder="1" applyAlignment="1">
      <alignment vertical="center"/>
    </xf>
    <xf numFmtId="0" fontId="18" fillId="0" borderId="12" xfId="1" applyFont="1" applyBorder="1" applyAlignment="1">
      <alignment vertical="center" shrinkToFit="1"/>
    </xf>
    <xf numFmtId="0" fontId="6" fillId="13" borderId="1" xfId="1" applyFont="1" applyFill="1" applyBorder="1" applyAlignment="1">
      <alignment vertical="center" shrinkToFit="1"/>
    </xf>
    <xf numFmtId="0" fontId="18" fillId="0" borderId="1" xfId="1" applyFont="1" applyBorder="1" applyAlignment="1">
      <alignment vertical="center" shrinkToFit="1"/>
    </xf>
    <xf numFmtId="0" fontId="18" fillId="0" borderId="14" xfId="1" applyFont="1" applyBorder="1" applyAlignment="1">
      <alignment vertical="center" shrinkToFit="1"/>
    </xf>
    <xf numFmtId="0" fontId="18" fillId="0" borderId="3" xfId="1" applyFont="1" applyBorder="1" applyAlignment="1">
      <alignment vertical="center" shrinkToFit="1"/>
    </xf>
    <xf numFmtId="0" fontId="0" fillId="0" borderId="16" xfId="0" applyBorder="1" applyAlignment="1">
      <alignment vertical="center"/>
    </xf>
    <xf numFmtId="0" fontId="0" fillId="0" borderId="14" xfId="0" applyBorder="1" applyAlignment="1">
      <alignment vertical="center"/>
    </xf>
    <xf numFmtId="0" fontId="18" fillId="13" borderId="12" xfId="1" applyFont="1" applyFill="1" applyBorder="1" applyAlignment="1">
      <alignment horizontal="left" vertical="center" shrinkToFit="1"/>
    </xf>
    <xf numFmtId="0" fontId="0" fillId="0" borderId="26" xfId="0" applyBorder="1"/>
    <xf numFmtId="0" fontId="0" fillId="0" borderId="28" xfId="0" applyBorder="1"/>
    <xf numFmtId="0" fontId="5" fillId="0" borderId="26" xfId="0" applyFont="1" applyBorder="1" applyAlignment="1">
      <alignment horizontal="left" vertical="center"/>
    </xf>
    <xf numFmtId="0" fontId="0" fillId="0" borderId="0" xfId="0" applyAlignment="1" applyProtection="1">
      <alignment horizontal="center" vertical="center" shrinkToFit="1"/>
      <protection locked="0"/>
    </xf>
    <xf numFmtId="0" fontId="15" fillId="0" borderId="0" xfId="0" applyFont="1" applyAlignment="1" applyProtection="1">
      <alignment horizontal="center" vertical="center" shrinkToFit="1"/>
      <protection locked="0"/>
    </xf>
    <xf numFmtId="0" fontId="5" fillId="0" borderId="21" xfId="1" applyFont="1" applyBorder="1" applyAlignment="1">
      <alignment horizontal="left" vertical="center"/>
    </xf>
    <xf numFmtId="0" fontId="5" fillId="0" borderId="24" xfId="1" applyFont="1" applyBorder="1" applyAlignment="1">
      <alignment horizontal="left" vertical="center"/>
    </xf>
    <xf numFmtId="0" fontId="5" fillId="0" borderId="0" xfId="0" applyFont="1" applyAlignment="1">
      <alignment vertical="center"/>
    </xf>
    <xf numFmtId="0" fontId="5" fillId="0" borderId="26" xfId="0" applyFont="1" applyBorder="1" applyAlignment="1">
      <alignment vertical="center"/>
    </xf>
    <xf numFmtId="0" fontId="4" fillId="0" borderId="0" xfId="1" applyFont="1" applyAlignment="1">
      <alignment vertical="center"/>
    </xf>
    <xf numFmtId="0" fontId="8" fillId="0" borderId="0" xfId="3" applyAlignment="1"/>
    <xf numFmtId="0" fontId="41" fillId="0" borderId="0" xfId="0" applyFont="1"/>
    <xf numFmtId="0" fontId="0" fillId="0" borderId="26" xfId="0" applyBorder="1" applyAlignment="1">
      <alignment vertical="center"/>
    </xf>
    <xf numFmtId="0" fontId="22" fillId="0" borderId="0" xfId="0" applyFont="1" applyAlignment="1">
      <alignment vertical="center"/>
    </xf>
    <xf numFmtId="0" fontId="41" fillId="0" borderId="0" xfId="0" applyFont="1" applyAlignment="1" applyProtection="1">
      <alignment horizontal="center" vertical="center" shrinkToFit="1"/>
      <protection locked="0"/>
    </xf>
    <xf numFmtId="0" fontId="46" fillId="0" borderId="0" xfId="0" applyFont="1" applyAlignment="1" applyProtection="1">
      <alignment horizontal="center" vertical="center" shrinkToFit="1"/>
      <protection locked="0"/>
    </xf>
    <xf numFmtId="0" fontId="48" fillId="0" borderId="0" xfId="0" applyFont="1"/>
    <xf numFmtId="0" fontId="49" fillId="0" borderId="0" xfId="0" applyFont="1" applyAlignment="1">
      <alignment vertical="center"/>
    </xf>
    <xf numFmtId="0" fontId="50" fillId="0" borderId="0" xfId="1" applyFont="1" applyAlignment="1">
      <alignment vertical="center"/>
    </xf>
    <xf numFmtId="0" fontId="5" fillId="0" borderId="0" xfId="1" applyFont="1" applyAlignment="1">
      <alignment vertical="center"/>
    </xf>
    <xf numFmtId="0" fontId="41" fillId="0" borderId="62" xfId="1" applyFont="1" applyBorder="1" applyAlignment="1">
      <alignment vertical="center"/>
    </xf>
    <xf numFmtId="0" fontId="1" fillId="0" borderId="63" xfId="1" applyBorder="1"/>
    <xf numFmtId="0" fontId="0" fillId="0" borderId="63" xfId="0" applyBorder="1"/>
    <xf numFmtId="0" fontId="41" fillId="0" borderId="64" xfId="1" applyFont="1" applyBorder="1"/>
    <xf numFmtId="0" fontId="0" fillId="0" borderId="65" xfId="0" applyBorder="1"/>
    <xf numFmtId="0" fontId="41" fillId="0" borderId="66" xfId="1" applyFont="1" applyBorder="1" applyAlignment="1">
      <alignment vertical="center"/>
    </xf>
    <xf numFmtId="0" fontId="0" fillId="0" borderId="67" xfId="0" applyBorder="1"/>
    <xf numFmtId="0" fontId="0" fillId="0" borderId="68" xfId="0" applyBorder="1"/>
    <xf numFmtId="0" fontId="51" fillId="0" borderId="26" xfId="0" applyFont="1" applyBorder="1" applyAlignment="1">
      <alignment vertical="center"/>
    </xf>
    <xf numFmtId="0" fontId="49" fillId="0" borderId="48" xfId="1" applyFont="1" applyBorder="1" applyAlignment="1">
      <alignment vertical="center"/>
    </xf>
    <xf numFmtId="0" fontId="49" fillId="0" borderId="48" xfId="0" applyFont="1" applyBorder="1" applyAlignment="1">
      <alignment vertical="center"/>
    </xf>
    <xf numFmtId="0" fontId="49" fillId="0" borderId="48" xfId="0" applyFont="1" applyBorder="1" applyAlignment="1">
      <alignment vertical="center" shrinkToFit="1"/>
    </xf>
    <xf numFmtId="0" fontId="49" fillId="0" borderId="2" xfId="0" applyFont="1" applyBorder="1" applyAlignment="1">
      <alignment vertical="center"/>
    </xf>
    <xf numFmtId="0" fontId="49" fillId="3" borderId="2" xfId="0" applyFont="1" applyFill="1" applyBorder="1" applyAlignment="1" applyProtection="1">
      <alignment horizontal="left" vertical="center"/>
      <protection locked="0"/>
    </xf>
    <xf numFmtId="0" fontId="49" fillId="4" borderId="2" xfId="0" applyFont="1" applyFill="1" applyBorder="1" applyAlignment="1" applyProtection="1">
      <alignment horizontal="left" vertical="center"/>
      <protection locked="0"/>
    </xf>
    <xf numFmtId="0" fontId="49" fillId="3" borderId="9" xfId="0" applyFont="1" applyFill="1" applyBorder="1" applyAlignment="1" applyProtection="1">
      <alignment horizontal="left" vertical="center"/>
      <protection locked="0"/>
    </xf>
    <xf numFmtId="0" fontId="49" fillId="0" borderId="49" xfId="0" applyFont="1" applyBorder="1" applyAlignment="1">
      <alignment vertical="center"/>
    </xf>
    <xf numFmtId="0" fontId="49" fillId="0" borderId="25" xfId="0" applyFont="1" applyBorder="1"/>
    <xf numFmtId="0" fontId="49" fillId="2" borderId="17" xfId="0" applyFont="1" applyFill="1" applyBorder="1" applyAlignment="1">
      <alignment horizontal="center" vertical="center"/>
    </xf>
    <xf numFmtId="0" fontId="49" fillId="0" borderId="47" xfId="0" applyFont="1" applyBorder="1" applyAlignment="1">
      <alignment horizontal="left" vertical="center" shrinkToFit="1"/>
    </xf>
    <xf numFmtId="0" fontId="49" fillId="4" borderId="8" xfId="0" applyFont="1" applyFill="1" applyBorder="1" applyAlignment="1" applyProtection="1">
      <alignment vertical="center" shrinkToFit="1"/>
      <protection locked="0"/>
    </xf>
    <xf numFmtId="0" fontId="49" fillId="4" borderId="18" xfId="0" applyFont="1" applyFill="1" applyBorder="1" applyAlignment="1" applyProtection="1">
      <alignment vertical="center" shrinkToFit="1"/>
      <protection locked="0"/>
    </xf>
    <xf numFmtId="0" fontId="49" fillId="3" borderId="1" xfId="0" applyFont="1" applyFill="1" applyBorder="1" applyAlignment="1" applyProtection="1">
      <alignment horizontal="left" vertical="center"/>
      <protection locked="0"/>
    </xf>
    <xf numFmtId="0" fontId="52" fillId="0" borderId="48" xfId="0" applyFont="1" applyBorder="1" applyAlignment="1">
      <alignment vertical="center"/>
    </xf>
    <xf numFmtId="0" fontId="49" fillId="0" borderId="52" xfId="0" applyFont="1" applyBorder="1" applyAlignment="1">
      <alignment vertical="center"/>
    </xf>
    <xf numFmtId="0" fontId="49" fillId="0" borderId="38" xfId="0" applyFont="1" applyBorder="1" applyAlignment="1" applyProtection="1">
      <alignment horizontal="center" vertical="center" shrinkToFit="1"/>
      <protection locked="0"/>
    </xf>
    <xf numFmtId="0" fontId="49" fillId="0" borderId="39" xfId="0" applyFont="1" applyBorder="1" applyAlignment="1" applyProtection="1">
      <alignment horizontal="center" vertical="center" shrinkToFit="1"/>
      <protection locked="0"/>
    </xf>
    <xf numFmtId="0" fontId="49" fillId="0" borderId="10" xfId="0" applyFont="1" applyBorder="1" applyAlignment="1" applyProtection="1">
      <alignment horizontal="center" vertical="center" shrinkToFit="1"/>
      <protection locked="0"/>
    </xf>
    <xf numFmtId="0" fontId="49" fillId="0" borderId="40" xfId="0" applyFont="1" applyBorder="1" applyAlignment="1" applyProtection="1">
      <alignment horizontal="center" vertical="center" shrinkToFit="1"/>
      <protection locked="0"/>
    </xf>
    <xf numFmtId="0" fontId="49" fillId="0" borderId="41" xfId="0" applyFont="1" applyBorder="1" applyAlignment="1" applyProtection="1">
      <alignment horizontal="center" vertical="center" shrinkToFit="1"/>
      <protection locked="0"/>
    </xf>
    <xf numFmtId="0" fontId="49" fillId="0" borderId="42" xfId="0" applyFont="1" applyBorder="1" applyAlignment="1" applyProtection="1">
      <alignment horizontal="center" vertical="center" shrinkToFit="1"/>
      <protection locked="0"/>
    </xf>
    <xf numFmtId="0" fontId="49" fillId="0" borderId="11" xfId="0" applyFont="1" applyBorder="1" applyAlignment="1" applyProtection="1">
      <alignment horizontal="center" vertical="center" shrinkToFit="1"/>
      <protection locked="0"/>
    </xf>
    <xf numFmtId="0" fontId="49" fillId="0" borderId="53" xfId="0" applyFont="1" applyBorder="1" applyAlignment="1" applyProtection="1">
      <alignment horizontal="center" vertical="center" shrinkToFit="1"/>
      <protection locked="0"/>
    </xf>
    <xf numFmtId="0" fontId="49" fillId="0" borderId="43" xfId="0" applyFont="1" applyBorder="1" applyAlignment="1" applyProtection="1">
      <alignment horizontal="center" vertical="center" shrinkToFit="1"/>
      <protection locked="0"/>
    </xf>
    <xf numFmtId="0" fontId="49" fillId="0" borderId="9" xfId="0" applyFont="1" applyBorder="1" applyAlignment="1">
      <alignment horizontal="center" vertical="center"/>
    </xf>
    <xf numFmtId="0" fontId="0" fillId="0" borderId="23" xfId="0" applyBorder="1"/>
    <xf numFmtId="0" fontId="0" fillId="0" borderId="24" xfId="0" applyBorder="1"/>
    <xf numFmtId="0" fontId="0" fillId="0" borderId="25" xfId="0" applyBorder="1"/>
    <xf numFmtId="0" fontId="0" fillId="0" borderId="27" xfId="0" applyBorder="1"/>
    <xf numFmtId="0" fontId="55" fillId="0" borderId="35" xfId="0" applyFont="1" applyBorder="1" applyAlignment="1">
      <alignment horizontal="center" vertical="center"/>
    </xf>
    <xf numFmtId="0" fontId="49" fillId="0" borderId="47" xfId="0" applyFont="1" applyBorder="1" applyAlignment="1">
      <alignment vertical="center"/>
    </xf>
    <xf numFmtId="0" fontId="49" fillId="4" borderId="56" xfId="0" applyFont="1" applyFill="1" applyBorder="1" applyAlignment="1" applyProtection="1">
      <alignment horizontal="left" vertical="center" shrinkToFit="1"/>
      <protection locked="0"/>
    </xf>
    <xf numFmtId="0" fontId="49" fillId="3" borderId="56" xfId="0" applyFont="1" applyFill="1" applyBorder="1" applyAlignment="1" applyProtection="1">
      <alignment vertical="center"/>
      <protection locked="0"/>
    </xf>
    <xf numFmtId="0" fontId="49" fillId="4" borderId="54" xfId="0" applyFont="1" applyFill="1" applyBorder="1" applyAlignment="1" applyProtection="1">
      <alignment horizontal="left" vertical="center" shrinkToFit="1"/>
      <protection locked="0"/>
    </xf>
    <xf numFmtId="0" fontId="49" fillId="3" borderId="54" xfId="0" applyFont="1" applyFill="1" applyBorder="1" applyAlignment="1" applyProtection="1">
      <alignment vertical="center"/>
      <protection locked="0"/>
    </xf>
    <xf numFmtId="0" fontId="49" fillId="4" borderId="60" xfId="0" applyFont="1" applyFill="1" applyBorder="1" applyAlignment="1" applyProtection="1">
      <alignment horizontal="left" vertical="center" shrinkToFit="1"/>
      <protection locked="0"/>
    </xf>
    <xf numFmtId="0" fontId="49" fillId="0" borderId="46" xfId="0" applyFont="1" applyBorder="1" applyAlignment="1">
      <alignment vertical="center"/>
    </xf>
    <xf numFmtId="0" fontId="49" fillId="4" borderId="57" xfId="0" applyFont="1" applyFill="1" applyBorder="1" applyAlignment="1" applyProtection="1">
      <alignment horizontal="left" vertical="center" shrinkToFit="1"/>
      <protection locked="0"/>
    </xf>
    <xf numFmtId="0" fontId="49" fillId="0" borderId="51" xfId="0" applyFont="1" applyBorder="1" applyAlignment="1">
      <alignment vertical="center"/>
    </xf>
    <xf numFmtId="0" fontId="49" fillId="4" borderId="55" xfId="0" applyFont="1" applyFill="1" applyBorder="1" applyAlignment="1" applyProtection="1">
      <alignment horizontal="left" vertical="center" shrinkToFit="1"/>
      <protection locked="0"/>
    </xf>
    <xf numFmtId="0" fontId="49" fillId="0" borderId="0" xfId="0" applyFont="1" applyAlignment="1">
      <alignment horizontal="center" vertical="center"/>
    </xf>
    <xf numFmtId="0" fontId="49" fillId="0" borderId="56" xfId="0" applyFont="1" applyBorder="1" applyAlignment="1" applyProtection="1">
      <alignment vertical="center"/>
      <protection locked="0"/>
    </xf>
    <xf numFmtId="0" fontId="49" fillId="0" borderId="46" xfId="0" applyFont="1" applyBorder="1" applyAlignment="1">
      <alignment vertical="center" wrapText="1"/>
    </xf>
    <xf numFmtId="0" fontId="56" fillId="0" borderId="0" xfId="0" applyFont="1" applyAlignment="1">
      <alignment vertical="center"/>
    </xf>
    <xf numFmtId="0" fontId="49" fillId="0" borderId="47" xfId="0" applyFont="1" applyBorder="1" applyAlignment="1">
      <alignment vertical="center" wrapText="1"/>
    </xf>
    <xf numFmtId="0" fontId="49" fillId="0" borderId="0" xfId="0" applyFont="1"/>
    <xf numFmtId="0" fontId="49" fillId="0" borderId="25" xfId="0" applyFont="1" applyBorder="1" applyAlignment="1">
      <alignment vertical="center" wrapText="1"/>
    </xf>
    <xf numFmtId="0" fontId="49" fillId="0" borderId="51" xfId="0" applyFont="1" applyBorder="1" applyAlignment="1">
      <alignment vertical="center" wrapText="1"/>
    </xf>
    <xf numFmtId="0" fontId="49" fillId="4" borderId="56" xfId="0" applyFont="1" applyFill="1" applyBorder="1" applyAlignment="1" applyProtection="1">
      <alignment vertical="center"/>
      <protection locked="0"/>
    </xf>
    <xf numFmtId="0" fontId="49" fillId="0" borderId="48" xfId="0" applyFont="1" applyBorder="1" applyAlignment="1">
      <alignment vertical="center" wrapText="1"/>
    </xf>
    <xf numFmtId="0" fontId="49" fillId="4" borderId="57" xfId="0" applyFont="1" applyFill="1" applyBorder="1" applyAlignment="1" applyProtection="1">
      <alignment vertical="center"/>
      <protection locked="0"/>
    </xf>
    <xf numFmtId="0" fontId="49" fillId="0" borderId="58" xfId="0" applyFont="1" applyBorder="1" applyAlignment="1">
      <alignment vertical="center"/>
    </xf>
    <xf numFmtId="0" fontId="49" fillId="4" borderId="59" xfId="0" applyFont="1" applyFill="1" applyBorder="1" applyAlignment="1" applyProtection="1">
      <alignment horizontal="left" vertical="center" shrinkToFit="1"/>
      <protection locked="0"/>
    </xf>
    <xf numFmtId="0" fontId="49" fillId="4" borderId="60" xfId="0" applyFont="1" applyFill="1" applyBorder="1" applyAlignment="1" applyProtection="1">
      <alignment vertical="center"/>
      <protection locked="0"/>
    </xf>
    <xf numFmtId="0" fontId="49" fillId="3" borderId="55" xfId="0" applyFont="1" applyFill="1" applyBorder="1" applyAlignment="1" applyProtection="1">
      <alignment vertical="center"/>
      <protection locked="0"/>
    </xf>
    <xf numFmtId="0" fontId="49" fillId="3" borderId="60" xfId="0" applyFont="1" applyFill="1" applyBorder="1" applyAlignment="1" applyProtection="1">
      <alignment vertical="center"/>
      <protection locked="0"/>
    </xf>
    <xf numFmtId="0" fontId="49" fillId="4" borderId="55" xfId="0" applyFont="1" applyFill="1" applyBorder="1" applyAlignment="1" applyProtection="1">
      <alignment vertical="center"/>
      <protection locked="0"/>
    </xf>
    <xf numFmtId="0" fontId="49" fillId="4" borderId="54" xfId="0" applyFont="1" applyFill="1" applyBorder="1" applyAlignment="1" applyProtection="1">
      <alignment vertical="center"/>
      <protection locked="0"/>
    </xf>
    <xf numFmtId="0" fontId="49" fillId="0" borderId="52" xfId="0" applyFont="1" applyBorder="1"/>
    <xf numFmtId="0" fontId="11" fillId="0" borderId="26" xfId="0" applyFont="1" applyBorder="1" applyAlignment="1">
      <alignment vertical="center"/>
    </xf>
    <xf numFmtId="0" fontId="11" fillId="0" borderId="26" xfId="0" applyFont="1" applyBorder="1" applyAlignment="1" applyProtection="1">
      <alignment vertical="center"/>
      <protection locked="0"/>
    </xf>
    <xf numFmtId="0" fontId="11" fillId="0" borderId="26" xfId="0" applyFont="1" applyBorder="1"/>
    <xf numFmtId="0" fontId="11" fillId="0" borderId="26" xfId="0" applyFont="1" applyBorder="1" applyAlignment="1" applyProtection="1">
      <alignment horizontal="center" vertical="center" shrinkToFit="1"/>
      <protection locked="0"/>
    </xf>
    <xf numFmtId="0" fontId="49" fillId="2" borderId="18" xfId="0" applyFont="1" applyFill="1" applyBorder="1" applyAlignment="1">
      <alignment horizontal="center" vertical="center"/>
    </xf>
    <xf numFmtId="0" fontId="49" fillId="2" borderId="50" xfId="0" applyFont="1" applyFill="1" applyBorder="1" applyAlignment="1">
      <alignment horizontal="center" vertical="center"/>
    </xf>
    <xf numFmtId="0" fontId="49" fillId="4" borderId="50" xfId="0" applyFont="1" applyFill="1" applyBorder="1" applyAlignment="1" applyProtection="1">
      <alignment vertical="center" shrinkToFit="1"/>
      <protection locked="0"/>
    </xf>
    <xf numFmtId="0" fontId="58" fillId="0" borderId="0" xfId="0" applyFont="1"/>
    <xf numFmtId="0" fontId="59" fillId="0" borderId="0" xfId="0" applyFont="1" applyAlignment="1">
      <alignment vertical="center"/>
    </xf>
    <xf numFmtId="0" fontId="15" fillId="0" borderId="0" xfId="0" applyFont="1" applyAlignment="1">
      <alignment vertical="center"/>
    </xf>
    <xf numFmtId="0" fontId="57" fillId="0" borderId="0" xfId="0" applyFont="1" applyAlignment="1">
      <alignment vertical="center"/>
    </xf>
    <xf numFmtId="0" fontId="57" fillId="0" borderId="20" xfId="0" applyFont="1" applyBorder="1" applyAlignment="1">
      <alignment vertical="center"/>
    </xf>
    <xf numFmtId="0" fontId="41" fillId="0" borderId="0" xfId="0" applyFont="1" applyAlignment="1">
      <alignment vertical="center"/>
    </xf>
    <xf numFmtId="0" fontId="45" fillId="0" borderId="0" xfId="1" applyFont="1" applyAlignment="1">
      <alignment horizontal="left" vertical="center"/>
    </xf>
    <xf numFmtId="0" fontId="45" fillId="0" borderId="0" xfId="1" applyFont="1" applyAlignment="1">
      <alignment vertical="center" wrapText="1"/>
    </xf>
    <xf numFmtId="0" fontId="49" fillId="0" borderId="0" xfId="0" applyFont="1" applyAlignment="1" applyProtection="1">
      <alignment horizontal="center" vertical="center" shrinkToFit="1"/>
      <protection locked="0"/>
    </xf>
    <xf numFmtId="0" fontId="53" fillId="0" borderId="0" xfId="0" applyFont="1" applyAlignment="1">
      <alignment vertical="center"/>
    </xf>
    <xf numFmtId="0" fontId="49" fillId="0" borderId="0" xfId="0" applyFont="1" applyAlignment="1">
      <alignment wrapText="1"/>
    </xf>
    <xf numFmtId="0" fontId="41" fillId="0" borderId="0" xfId="1" applyFont="1" applyAlignment="1">
      <alignment horizontal="center" vertical="center"/>
    </xf>
    <xf numFmtId="0" fontId="41" fillId="0" borderId="0" xfId="1" applyFont="1" applyAlignment="1">
      <alignment vertical="center"/>
    </xf>
    <xf numFmtId="0" fontId="41" fillId="0" borderId="0" xfId="1" applyFont="1"/>
    <xf numFmtId="0" fontId="49" fillId="0" borderId="0" xfId="1" applyFont="1" applyAlignment="1">
      <alignment vertical="center"/>
    </xf>
    <xf numFmtId="0" fontId="5" fillId="0" borderId="0" xfId="1" applyFont="1" applyAlignment="1">
      <alignment horizontal="center" vertical="center"/>
    </xf>
    <xf numFmtId="0" fontId="40" fillId="2" borderId="61" xfId="0" applyFont="1" applyFill="1" applyBorder="1" applyAlignment="1">
      <alignment vertical="center"/>
    </xf>
    <xf numFmtId="0" fontId="40" fillId="2" borderId="71" xfId="0" applyFont="1" applyFill="1" applyBorder="1" applyAlignment="1">
      <alignment vertical="center"/>
    </xf>
    <xf numFmtId="0" fontId="40" fillId="2" borderId="70" xfId="0" applyFont="1" applyFill="1" applyBorder="1" applyAlignment="1">
      <alignment vertical="center"/>
    </xf>
    <xf numFmtId="0" fontId="40" fillId="2" borderId="69" xfId="0" applyFont="1" applyFill="1" applyBorder="1" applyAlignment="1">
      <alignment vertical="center" shrinkToFit="1"/>
    </xf>
    <xf numFmtId="0" fontId="40" fillId="2" borderId="61" xfId="0" applyFont="1" applyFill="1" applyBorder="1" applyAlignment="1">
      <alignment horizontal="left" vertical="center"/>
    </xf>
    <xf numFmtId="0" fontId="52" fillId="0" borderId="48" xfId="0" applyFont="1" applyBorder="1" applyAlignment="1">
      <alignment vertical="center" shrinkToFit="1"/>
    </xf>
    <xf numFmtId="0" fontId="49" fillId="4" borderId="56" xfId="0" applyFont="1" applyFill="1" applyBorder="1" applyAlignment="1" applyProtection="1">
      <alignment horizontal="left" vertical="center"/>
      <protection locked="0"/>
    </xf>
    <xf numFmtId="0" fontId="49" fillId="4" borderId="54" xfId="0" applyFont="1" applyFill="1" applyBorder="1" applyAlignment="1" applyProtection="1">
      <alignment horizontal="left" vertical="center"/>
      <protection locked="0"/>
    </xf>
    <xf numFmtId="0" fontId="49" fillId="4" borderId="55" xfId="0" applyFont="1" applyFill="1" applyBorder="1" applyAlignment="1" applyProtection="1">
      <alignment horizontal="left" vertical="center"/>
      <protection locked="0"/>
    </xf>
    <xf numFmtId="0" fontId="64" fillId="0" borderId="0" xfId="0" applyFont="1" applyAlignment="1">
      <alignment vertical="center"/>
    </xf>
    <xf numFmtId="0" fontId="0" fillId="15" borderId="0" xfId="0" applyFill="1"/>
    <xf numFmtId="0" fontId="16" fillId="0" borderId="72" xfId="1" applyFont="1" applyBorder="1" applyAlignment="1">
      <alignment horizontal="left"/>
    </xf>
    <xf numFmtId="0" fontId="0" fillId="16" borderId="0" xfId="0" applyFill="1"/>
    <xf numFmtId="0" fontId="16" fillId="0" borderId="1" xfId="1" applyFont="1" applyBorder="1" applyAlignment="1">
      <alignment horizontal="left"/>
    </xf>
    <xf numFmtId="0" fontId="50" fillId="0" borderId="0" xfId="0" applyFont="1" applyAlignment="1">
      <alignment vertical="center"/>
    </xf>
    <xf numFmtId="0" fontId="50" fillId="0" borderId="0" xfId="0" applyFont="1" applyAlignment="1">
      <alignment horizontal="left" vertical="center"/>
    </xf>
    <xf numFmtId="0" fontId="52" fillId="0" borderId="0" xfId="0" applyFont="1" applyAlignment="1">
      <alignment vertical="center"/>
    </xf>
    <xf numFmtId="0" fontId="14" fillId="0" borderId="0" xfId="0" applyFont="1"/>
    <xf numFmtId="0" fontId="40" fillId="0" borderId="0" xfId="0" applyFont="1" applyAlignment="1">
      <alignment vertical="center"/>
    </xf>
    <xf numFmtId="0" fontId="46" fillId="0" borderId="0" xfId="0" applyFont="1" applyAlignment="1">
      <alignment horizontal="left" vertical="center"/>
    </xf>
    <xf numFmtId="0" fontId="68" fillId="0" borderId="0" xfId="0" applyFont="1" applyAlignment="1">
      <alignment horizontal="left" vertical="center"/>
    </xf>
    <xf numFmtId="0" fontId="46" fillId="0" borderId="0" xfId="0" applyFont="1" applyAlignment="1">
      <alignment vertical="center"/>
    </xf>
    <xf numFmtId="0" fontId="0" fillId="0" borderId="73" xfId="0" applyBorder="1"/>
    <xf numFmtId="0" fontId="60" fillId="0" borderId="0" xfId="1" applyFont="1" applyAlignment="1">
      <alignment vertical="center" wrapText="1"/>
    </xf>
    <xf numFmtId="0" fontId="69" fillId="0" borderId="0" xfId="0" applyFont="1"/>
    <xf numFmtId="0" fontId="0" fillId="0" borderId="74" xfId="0" applyBorder="1"/>
    <xf numFmtId="0" fontId="0" fillId="0" borderId="75" xfId="0" applyBorder="1"/>
    <xf numFmtId="0" fontId="1" fillId="0" borderId="75" xfId="1" applyBorder="1"/>
    <xf numFmtId="0" fontId="41" fillId="0" borderId="0" xfId="1" applyFont="1" applyAlignment="1">
      <alignment vertical="center" wrapText="1"/>
    </xf>
    <xf numFmtId="0" fontId="11" fillId="0" borderId="23" xfId="1" applyFont="1" applyBorder="1" applyAlignment="1">
      <alignment horizontal="center" vertical="center" wrapText="1"/>
    </xf>
    <xf numFmtId="0" fontId="11" fillId="0" borderId="21"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25" xfId="1" applyFont="1" applyBorder="1" applyAlignment="1">
      <alignment horizontal="center" vertical="center" wrapText="1"/>
    </xf>
    <xf numFmtId="0" fontId="11" fillId="0" borderId="0" xfId="1" applyFont="1" applyAlignment="1">
      <alignment horizontal="center" vertical="center" wrapText="1"/>
    </xf>
    <xf numFmtId="0" fontId="11" fillId="0" borderId="26" xfId="1" applyFont="1" applyBorder="1" applyAlignment="1">
      <alignment horizontal="center" vertical="center" wrapText="1"/>
    </xf>
    <xf numFmtId="0" fontId="11" fillId="0" borderId="27" xfId="1" applyFont="1" applyBorder="1" applyAlignment="1">
      <alignment horizontal="center" vertical="center" wrapText="1"/>
    </xf>
    <xf numFmtId="0" fontId="11" fillId="0" borderId="20" xfId="1" applyFont="1" applyBorder="1" applyAlignment="1">
      <alignment horizontal="center" vertical="center" wrapText="1"/>
    </xf>
    <xf numFmtId="0" fontId="11" fillId="0" borderId="28" xfId="1" applyFont="1" applyBorder="1" applyAlignment="1">
      <alignment horizontal="center" vertical="center" wrapText="1"/>
    </xf>
    <xf numFmtId="0" fontId="62" fillId="0" borderId="0" xfId="1" applyFont="1" applyAlignment="1">
      <alignment horizontal="center" vertical="center"/>
    </xf>
    <xf numFmtId="0" fontId="41" fillId="0" borderId="0" xfId="1" applyFont="1" applyAlignment="1">
      <alignment vertical="top" wrapText="1"/>
    </xf>
    <xf numFmtId="0" fontId="50" fillId="0" borderId="25" xfId="0" applyFont="1" applyBorder="1" applyAlignment="1">
      <alignment vertical="center" wrapText="1"/>
    </xf>
    <xf numFmtId="0" fontId="50" fillId="0" borderId="0" xfId="0" applyFont="1" applyAlignment="1">
      <alignment vertical="center" wrapText="1"/>
    </xf>
    <xf numFmtId="0" fontId="61" fillId="0" borderId="0" xfId="3" applyFont="1" applyAlignment="1">
      <alignment horizontal="center"/>
    </xf>
    <xf numFmtId="0" fontId="49" fillId="3" borderId="2" xfId="0" applyFont="1" applyFill="1" applyBorder="1" applyAlignment="1" applyProtection="1">
      <alignment horizontal="center" vertical="center" shrinkToFit="1"/>
      <protection locked="0"/>
    </xf>
    <xf numFmtId="0" fontId="52" fillId="3" borderId="2" xfId="3" applyFont="1" applyFill="1" applyBorder="1" applyAlignment="1" applyProtection="1">
      <alignment horizontal="center" vertical="center" shrinkToFit="1"/>
      <protection locked="0"/>
    </xf>
    <xf numFmtId="176" fontId="49" fillId="3" borderId="2" xfId="0" applyNumberFormat="1" applyFont="1" applyFill="1" applyBorder="1" applyAlignment="1" applyProtection="1">
      <alignment horizontal="center" vertical="center" shrinkToFit="1"/>
      <protection locked="0"/>
    </xf>
    <xf numFmtId="0" fontId="49" fillId="4" borderId="2" xfId="0" applyFont="1" applyFill="1" applyBorder="1" applyAlignment="1" applyProtection="1">
      <alignment horizontal="center" vertical="center" shrinkToFit="1"/>
      <protection locked="0"/>
    </xf>
    <xf numFmtId="0" fontId="48" fillId="0" borderId="25" xfId="0" applyFont="1" applyBorder="1" applyAlignment="1">
      <alignment vertical="center" wrapText="1"/>
    </xf>
    <xf numFmtId="0" fontId="48" fillId="0" borderId="0" xfId="0" applyFont="1" applyAlignment="1">
      <alignment vertical="center" wrapText="1"/>
    </xf>
    <xf numFmtId="0" fontId="61" fillId="0" borderId="0" xfId="3" applyFont="1" applyAlignment="1">
      <alignment vertical="center"/>
    </xf>
    <xf numFmtId="0" fontId="49" fillId="0" borderId="51" xfId="0" applyFont="1" applyBorder="1" applyAlignment="1">
      <alignment horizontal="left" vertical="center" shrinkToFit="1"/>
    </xf>
    <xf numFmtId="0" fontId="49" fillId="0" borderId="47" xfId="0" applyFont="1" applyBorder="1" applyAlignment="1">
      <alignment horizontal="left" vertical="center" shrinkToFit="1"/>
    </xf>
    <xf numFmtId="0" fontId="49" fillId="0" borderId="48" xfId="0" applyFont="1" applyBorder="1" applyAlignment="1">
      <alignment horizontal="left" vertical="center"/>
    </xf>
    <xf numFmtId="0" fontId="49" fillId="0" borderId="48" xfId="0" applyFont="1" applyBorder="1" applyAlignment="1">
      <alignment vertical="center"/>
    </xf>
    <xf numFmtId="0" fontId="52" fillId="3" borderId="2" xfId="0" applyFont="1" applyFill="1" applyBorder="1" applyAlignment="1" applyProtection="1">
      <alignment horizontal="center" vertical="center" shrinkToFit="1"/>
      <protection locked="0"/>
    </xf>
    <xf numFmtId="0" fontId="49" fillId="3" borderId="8" xfId="0" applyFont="1" applyFill="1" applyBorder="1" applyAlignment="1" applyProtection="1">
      <alignment horizontal="left" vertical="center"/>
      <protection locked="0"/>
    </xf>
    <xf numFmtId="0" fontId="49" fillId="3" borderId="9" xfId="0" applyFont="1" applyFill="1" applyBorder="1" applyAlignment="1" applyProtection="1">
      <alignment horizontal="left" vertical="center"/>
      <protection locked="0"/>
    </xf>
    <xf numFmtId="0" fontId="49" fillId="0" borderId="51" xfId="0" applyFont="1" applyBorder="1" applyAlignment="1">
      <alignment horizontal="left" vertical="center"/>
    </xf>
    <xf numFmtId="0" fontId="49" fillId="0" borderId="46" xfId="0" applyFont="1" applyBorder="1" applyAlignment="1">
      <alignment horizontal="left" vertical="center"/>
    </xf>
    <xf numFmtId="0" fontId="49" fillId="0" borderId="47" xfId="0" applyFont="1" applyBorder="1" applyAlignment="1">
      <alignment horizontal="left" vertical="center"/>
    </xf>
    <xf numFmtId="49" fontId="49" fillId="3" borderId="8" xfId="0" applyNumberFormat="1" applyFont="1" applyFill="1" applyBorder="1" applyAlignment="1" applyProtection="1">
      <alignment horizontal="left" vertical="center"/>
      <protection locked="0"/>
    </xf>
    <xf numFmtId="49" fontId="49" fillId="3" borderId="9" xfId="0" applyNumberFormat="1" applyFont="1" applyFill="1" applyBorder="1" applyAlignment="1" applyProtection="1">
      <alignment horizontal="left" vertical="center"/>
      <protection locked="0"/>
    </xf>
    <xf numFmtId="0" fontId="40" fillId="2" borderId="49" xfId="0" applyFont="1" applyFill="1" applyBorder="1" applyAlignment="1">
      <alignment vertical="center"/>
    </xf>
    <xf numFmtId="0" fontId="40" fillId="2" borderId="15" xfId="0" applyFont="1" applyFill="1" applyBorder="1" applyAlignment="1">
      <alignment vertical="center"/>
    </xf>
    <xf numFmtId="0" fontId="40" fillId="2" borderId="9" xfId="0" applyFont="1" applyFill="1" applyBorder="1" applyAlignment="1">
      <alignment vertical="center"/>
    </xf>
    <xf numFmtId="0" fontId="49" fillId="0" borderId="29" xfId="0" applyFont="1" applyBorder="1" applyAlignment="1">
      <alignment horizontal="center" vertical="center"/>
    </xf>
    <xf numFmtId="0" fontId="49" fillId="0" borderId="31" xfId="0" applyFont="1" applyBorder="1" applyAlignment="1">
      <alignment horizontal="center" vertical="center"/>
    </xf>
    <xf numFmtId="0" fontId="40" fillId="2" borderId="45" xfId="1" applyFont="1" applyFill="1" applyBorder="1" applyAlignment="1">
      <alignment horizontal="left" vertical="center"/>
    </xf>
    <xf numFmtId="0" fontId="40" fillId="2" borderId="34" xfId="1" applyFont="1" applyFill="1" applyBorder="1" applyAlignment="1">
      <alignment horizontal="left" vertical="center"/>
    </xf>
    <xf numFmtId="0" fontId="40" fillId="2" borderId="33" xfId="1" applyFont="1" applyFill="1" applyBorder="1" applyAlignment="1">
      <alignment horizontal="left" vertical="center"/>
    </xf>
    <xf numFmtId="0" fontId="40" fillId="2" borderId="49" xfId="0" applyFont="1" applyFill="1" applyBorder="1" applyAlignment="1">
      <alignment horizontal="left" vertical="center"/>
    </xf>
    <xf numFmtId="0" fontId="40" fillId="2" borderId="15" xfId="0" applyFont="1" applyFill="1" applyBorder="1" applyAlignment="1">
      <alignment horizontal="left" vertical="center"/>
    </xf>
    <xf numFmtId="0" fontId="40" fillId="2" borderId="9" xfId="0" applyFont="1" applyFill="1" applyBorder="1" applyAlignment="1">
      <alignment horizontal="left" vertical="center"/>
    </xf>
    <xf numFmtId="0" fontId="49" fillId="0" borderId="2" xfId="0" applyFont="1" applyBorder="1" applyAlignment="1" applyProtection="1">
      <alignment horizontal="center" vertical="center" shrinkToFit="1"/>
      <protection locked="0"/>
    </xf>
    <xf numFmtId="176" fontId="49" fillId="0" borderId="2" xfId="0" applyNumberFormat="1" applyFont="1" applyBorder="1" applyAlignment="1" applyProtection="1">
      <alignment horizontal="center" vertical="center" shrinkToFit="1"/>
      <protection locked="0"/>
    </xf>
    <xf numFmtId="0" fontId="49" fillId="0" borderId="2" xfId="0" applyFont="1" applyBorder="1" applyAlignment="1">
      <alignment horizontal="center" vertical="center" shrinkToFit="1"/>
    </xf>
    <xf numFmtId="176" fontId="49" fillId="3" borderId="8" xfId="0" applyNumberFormat="1" applyFont="1" applyFill="1" applyBorder="1" applyAlignment="1" applyProtection="1">
      <alignment horizontal="center" vertical="center"/>
      <protection locked="0"/>
    </xf>
    <xf numFmtId="176" fontId="49" fillId="3" borderId="9" xfId="0" applyNumberFormat="1" applyFont="1" applyFill="1" applyBorder="1" applyAlignment="1" applyProtection="1">
      <alignment horizontal="center" vertical="center"/>
      <protection locked="0"/>
    </xf>
    <xf numFmtId="0" fontId="55" fillId="0" borderId="24" xfId="0" applyFont="1" applyBorder="1" applyAlignment="1">
      <alignment horizontal="center" vertical="center"/>
    </xf>
    <xf numFmtId="0" fontId="55" fillId="0" borderId="28" xfId="0" applyFont="1" applyBorder="1" applyAlignment="1">
      <alignment horizontal="center" vertical="center"/>
    </xf>
    <xf numFmtId="0" fontId="49" fillId="4" borderId="57" xfId="0" applyFont="1" applyFill="1" applyBorder="1" applyAlignment="1" applyProtection="1">
      <alignment horizontal="left" vertical="center" shrinkToFit="1"/>
      <protection locked="0"/>
    </xf>
    <xf numFmtId="0" fontId="49" fillId="4" borderId="56" xfId="0" applyFont="1" applyFill="1" applyBorder="1" applyAlignment="1" applyProtection="1">
      <alignment horizontal="left" vertical="center" shrinkToFit="1"/>
      <protection locked="0"/>
    </xf>
    <xf numFmtId="0" fontId="49" fillId="4" borderId="60" xfId="0" applyFont="1" applyFill="1" applyBorder="1" applyAlignment="1" applyProtection="1">
      <alignment horizontal="left" vertical="center" wrapText="1" shrinkToFit="1"/>
      <protection locked="0"/>
    </xf>
    <xf numFmtId="0" fontId="49" fillId="4" borderId="56" xfId="0" applyFont="1" applyFill="1" applyBorder="1" applyAlignment="1" applyProtection="1">
      <alignment horizontal="left" vertical="center" wrapText="1" shrinkToFit="1"/>
      <protection locked="0"/>
    </xf>
    <xf numFmtId="0" fontId="11" fillId="0" borderId="0" xfId="0" applyFont="1" applyAlignment="1">
      <alignment horizontal="left" vertical="center"/>
    </xf>
    <xf numFmtId="0" fontId="0" fillId="0" borderId="0" xfId="0" applyAlignment="1">
      <alignment vertical="center"/>
    </xf>
    <xf numFmtId="0" fontId="40" fillId="2" borderId="8" xfId="0" applyFont="1" applyFill="1" applyBorder="1" applyAlignment="1">
      <alignment horizontal="left" vertical="center"/>
    </xf>
    <xf numFmtId="0" fontId="54" fillId="14" borderId="8" xfId="0" applyFont="1" applyFill="1" applyBorder="1" applyAlignment="1" applyProtection="1">
      <alignment horizontal="center" vertical="center" shrinkToFit="1"/>
      <protection locked="0"/>
    </xf>
    <xf numFmtId="0" fontId="54" fillId="14" borderId="9" xfId="0" applyFont="1" applyFill="1" applyBorder="1" applyAlignment="1" applyProtection="1">
      <alignment horizontal="center" vertical="center" shrinkToFit="1"/>
      <protection locked="0"/>
    </xf>
    <xf numFmtId="0" fontId="49" fillId="0" borderId="3" xfId="0" applyFont="1" applyBorder="1" applyAlignment="1">
      <alignment horizontal="left" vertical="center"/>
    </xf>
    <xf numFmtId="0" fontId="49" fillId="0" borderId="16" xfId="0" applyFont="1" applyBorder="1" applyAlignment="1">
      <alignment horizontal="left" vertical="center"/>
    </xf>
    <xf numFmtId="0" fontId="49" fillId="0" borderId="1" xfId="0" applyFont="1" applyBorder="1" applyAlignment="1">
      <alignment horizontal="left" vertical="center"/>
    </xf>
    <xf numFmtId="0" fontId="18" fillId="13" borderId="8" xfId="1" applyFont="1" applyFill="1" applyBorder="1" applyAlignment="1">
      <alignment vertical="center" shrinkToFit="1"/>
    </xf>
    <xf numFmtId="0" fontId="18" fillId="13" borderId="9" xfId="1" applyFont="1" applyFill="1" applyBorder="1" applyAlignment="1">
      <alignment vertical="center" shrinkToFit="1"/>
    </xf>
    <xf numFmtId="0" fontId="18" fillId="13" borderId="15" xfId="1" applyFont="1" applyFill="1" applyBorder="1" applyAlignment="1">
      <alignment vertical="center" shrinkToFit="1"/>
    </xf>
    <xf numFmtId="0" fontId="18" fillId="0" borderId="1" xfId="1" applyFont="1" applyBorder="1" applyAlignment="1">
      <alignment vertical="center"/>
    </xf>
    <xf numFmtId="0" fontId="18" fillId="0" borderId="2" xfId="1" applyFont="1" applyBorder="1" applyAlignment="1">
      <alignment vertical="center"/>
    </xf>
    <xf numFmtId="0" fontId="32" fillId="2" borderId="37" xfId="1" applyFont="1" applyFill="1" applyBorder="1" applyAlignment="1">
      <alignment horizontal="center" vertical="center" shrinkToFit="1"/>
    </xf>
    <xf numFmtId="0" fontId="32" fillId="2" borderId="22" xfId="1" applyFont="1" applyFill="1" applyBorder="1" applyAlignment="1">
      <alignment horizontal="center" vertical="center" shrinkToFit="1"/>
    </xf>
    <xf numFmtId="0" fontId="32" fillId="2" borderId="35" xfId="1" applyFont="1" applyFill="1" applyBorder="1" applyAlignment="1">
      <alignment horizontal="center" vertical="center" shrinkToFit="1"/>
    </xf>
    <xf numFmtId="0" fontId="0" fillId="0" borderId="1" xfId="0" applyBorder="1" applyAlignment="1">
      <alignment vertical="center"/>
    </xf>
    <xf numFmtId="0" fontId="0" fillId="0" borderId="2" xfId="0" applyBorder="1" applyAlignment="1">
      <alignment vertical="center"/>
    </xf>
    <xf numFmtId="0" fontId="0" fillId="0" borderId="2" xfId="0" applyBorder="1"/>
    <xf numFmtId="0" fontId="5" fillId="0" borderId="1" xfId="1" applyFont="1" applyBorder="1" applyAlignment="1">
      <alignment horizontal="left" vertical="center"/>
    </xf>
    <xf numFmtId="0" fontId="5" fillId="0" borderId="2" xfId="1" applyFont="1" applyBorder="1" applyAlignment="1">
      <alignment horizontal="left" vertical="center"/>
    </xf>
    <xf numFmtId="177" fontId="6" fillId="13" borderId="32" xfId="1" applyNumberFormat="1" applyFont="1" applyFill="1" applyBorder="1" applyAlignment="1">
      <alignment horizontal="left" vertical="center" shrinkToFit="1"/>
    </xf>
    <xf numFmtId="177" fontId="6" fillId="13" borderId="34" xfId="1" applyNumberFormat="1" applyFont="1" applyFill="1" applyBorder="1" applyAlignment="1">
      <alignment horizontal="left" vertical="center" shrinkToFit="1"/>
    </xf>
    <xf numFmtId="0" fontId="6" fillId="0" borderId="12" xfId="1" applyFont="1" applyBorder="1" applyAlignment="1">
      <alignment vertical="center" shrinkToFit="1"/>
    </xf>
    <xf numFmtId="0" fontId="6" fillId="0" borderId="13" xfId="1" applyFont="1" applyBorder="1" applyAlignment="1">
      <alignment vertical="center" shrinkToFit="1"/>
    </xf>
    <xf numFmtId="0" fontId="18" fillId="13" borderId="1" xfId="1" applyFont="1" applyFill="1" applyBorder="1" applyAlignment="1">
      <alignment vertical="center" shrinkToFit="1"/>
    </xf>
    <xf numFmtId="0" fontId="18" fillId="13" borderId="2" xfId="1" applyFont="1" applyFill="1" applyBorder="1" applyAlignment="1">
      <alignment vertical="center" shrinkToFit="1"/>
    </xf>
    <xf numFmtId="0" fontId="18" fillId="13" borderId="12" xfId="1" applyFont="1" applyFill="1" applyBorder="1" applyAlignment="1">
      <alignment vertical="center" shrinkToFit="1"/>
    </xf>
    <xf numFmtId="0" fontId="18" fillId="13" borderId="14" xfId="1" applyFont="1" applyFill="1" applyBorder="1" applyAlignment="1">
      <alignment vertical="center" shrinkToFit="1"/>
    </xf>
    <xf numFmtId="0" fontId="18" fillId="13" borderId="13" xfId="1" applyFont="1" applyFill="1" applyBorder="1" applyAlignment="1">
      <alignment vertical="center" shrinkToFit="1"/>
    </xf>
    <xf numFmtId="0" fontId="18" fillId="0" borderId="7" xfId="1" applyFont="1" applyBorder="1" applyAlignment="1">
      <alignment horizontal="left" vertical="center" shrinkToFit="1"/>
    </xf>
    <xf numFmtId="0" fontId="5" fillId="2" borderId="37" xfId="1" applyFont="1" applyFill="1" applyBorder="1" applyAlignment="1">
      <alignment vertical="center"/>
    </xf>
    <xf numFmtId="0" fontId="5" fillId="2" borderId="22" xfId="1" applyFont="1" applyFill="1" applyBorder="1" applyAlignment="1">
      <alignment vertical="center"/>
    </xf>
    <xf numFmtId="0" fontId="5" fillId="2" borderId="35" xfId="1" applyFont="1" applyFill="1" applyBorder="1" applyAlignment="1">
      <alignment vertical="center"/>
    </xf>
    <xf numFmtId="0" fontId="6" fillId="0" borderId="32" xfId="1" applyFont="1" applyBorder="1" applyAlignment="1">
      <alignment horizontal="left" vertical="center"/>
    </xf>
    <xf numFmtId="0" fontId="6" fillId="0" borderId="33" xfId="1" applyFont="1" applyBorder="1" applyAlignment="1">
      <alignment horizontal="left" vertical="center"/>
    </xf>
    <xf numFmtId="0" fontId="6" fillId="13" borderId="32" xfId="1" applyFont="1" applyFill="1" applyBorder="1" applyAlignment="1">
      <alignment horizontal="left" vertical="center" shrinkToFit="1"/>
    </xf>
    <xf numFmtId="0" fontId="6" fillId="13" borderId="34" xfId="1" applyFont="1" applyFill="1" applyBorder="1" applyAlignment="1">
      <alignment horizontal="left" vertical="center" shrinkToFit="1"/>
    </xf>
    <xf numFmtId="0" fontId="6" fillId="13" borderId="33" xfId="1" applyFont="1" applyFill="1" applyBorder="1" applyAlignment="1">
      <alignment horizontal="left" vertical="center" shrinkToFit="1"/>
    </xf>
    <xf numFmtId="0" fontId="6" fillId="0" borderId="32" xfId="1" applyFont="1" applyBorder="1" applyAlignment="1">
      <alignment horizontal="left" vertical="center" shrinkToFit="1"/>
    </xf>
    <xf numFmtId="0" fontId="6" fillId="0" borderId="33" xfId="1" applyFont="1" applyBorder="1" applyAlignment="1">
      <alignment horizontal="left" vertical="center" shrinkToFit="1"/>
    </xf>
    <xf numFmtId="0" fontId="6" fillId="0" borderId="8" xfId="1" applyFont="1" applyBorder="1" applyAlignment="1">
      <alignment horizontal="left" vertical="center" shrinkToFit="1"/>
    </xf>
    <xf numFmtId="0" fontId="6" fillId="0" borderId="9" xfId="1" applyFont="1" applyBorder="1" applyAlignment="1">
      <alignment horizontal="left" vertical="center" shrinkToFit="1"/>
    </xf>
    <xf numFmtId="0" fontId="6" fillId="13" borderId="8" xfId="1" applyFont="1" applyFill="1" applyBorder="1" applyAlignment="1">
      <alignment horizontal="left" vertical="center" shrinkToFit="1"/>
    </xf>
    <xf numFmtId="0" fontId="6" fillId="13" borderId="15" xfId="1" applyFont="1" applyFill="1" applyBorder="1" applyAlignment="1">
      <alignment horizontal="left" vertical="center" shrinkToFit="1"/>
    </xf>
    <xf numFmtId="0" fontId="6" fillId="13" borderId="9" xfId="1" applyFont="1" applyFill="1" applyBorder="1" applyAlignment="1">
      <alignment horizontal="left" vertical="center" shrinkToFit="1"/>
    </xf>
    <xf numFmtId="0" fontId="6" fillId="0" borderId="15" xfId="1" applyFont="1" applyBorder="1" applyAlignment="1">
      <alignment horizontal="left" vertical="center" shrinkToFit="1"/>
    </xf>
    <xf numFmtId="0" fontId="40" fillId="0" borderId="0" xfId="0" applyFont="1" applyAlignment="1">
      <alignment horizontal="center" vertical="center"/>
    </xf>
    <xf numFmtId="0" fontId="18" fillId="0" borderId="0" xfId="0" applyFont="1" applyAlignment="1">
      <alignment vertical="center"/>
    </xf>
    <xf numFmtId="0" fontId="18" fillId="0" borderId="0" xfId="0" applyFont="1" applyAlignment="1">
      <alignment horizontal="center" vertical="center"/>
    </xf>
    <xf numFmtId="0" fontId="6" fillId="13" borderId="8" xfId="1" applyFont="1" applyFill="1" applyBorder="1" applyAlignment="1">
      <alignment vertical="center" shrinkToFit="1"/>
    </xf>
    <xf numFmtId="0" fontId="6" fillId="13" borderId="15" xfId="1" applyFont="1" applyFill="1" applyBorder="1" applyAlignment="1">
      <alignment vertical="center" shrinkToFit="1"/>
    </xf>
    <xf numFmtId="0" fontId="6" fillId="13" borderId="9" xfId="1" applyFont="1" applyFill="1" applyBorder="1" applyAlignment="1">
      <alignment vertical="center" shrinkToFit="1"/>
    </xf>
    <xf numFmtId="0" fontId="6" fillId="0" borderId="8" xfId="1" applyFont="1" applyBorder="1" applyAlignment="1">
      <alignment vertical="center" shrinkToFit="1"/>
    </xf>
    <xf numFmtId="0" fontId="6" fillId="0" borderId="15" xfId="1" applyFont="1" applyBorder="1" applyAlignment="1">
      <alignment vertical="center" shrinkToFit="1"/>
    </xf>
    <xf numFmtId="0" fontId="6" fillId="0" borderId="9" xfId="1" applyFont="1" applyBorder="1" applyAlignment="1">
      <alignment vertical="center" shrinkToFit="1"/>
    </xf>
    <xf numFmtId="0" fontId="6" fillId="13" borderId="37" xfId="1" applyFont="1" applyFill="1" applyBorder="1" applyAlignment="1">
      <alignment horizontal="left" vertical="center"/>
    </xf>
    <xf numFmtId="0" fontId="6" fillId="13" borderId="22" xfId="1" applyFont="1" applyFill="1" applyBorder="1" applyAlignment="1">
      <alignment horizontal="left" vertical="center"/>
    </xf>
    <xf numFmtId="0" fontId="6" fillId="13" borderId="44" xfId="1" applyFont="1" applyFill="1" applyBorder="1" applyAlignment="1">
      <alignment horizontal="left" vertical="center"/>
    </xf>
    <xf numFmtId="0" fontId="6" fillId="0" borderId="29" xfId="1" applyFont="1" applyBorder="1" applyAlignment="1">
      <alignment horizontal="left" vertical="center"/>
    </xf>
    <xf numFmtId="0" fontId="6" fillId="0" borderId="30" xfId="1" applyFont="1" applyBorder="1" applyAlignment="1">
      <alignment horizontal="left" vertical="center"/>
    </xf>
    <xf numFmtId="0" fontId="6" fillId="0" borderId="31" xfId="1" applyFont="1" applyBorder="1" applyAlignment="1">
      <alignment horizontal="left" vertical="center"/>
    </xf>
    <xf numFmtId="0" fontId="5" fillId="2" borderId="37" xfId="1" applyFont="1" applyFill="1" applyBorder="1" applyAlignment="1">
      <alignment horizontal="left" vertical="center"/>
    </xf>
    <xf numFmtId="0" fontId="5" fillId="2" borderId="22" xfId="1" applyFont="1" applyFill="1" applyBorder="1" applyAlignment="1">
      <alignment horizontal="left" vertical="center"/>
    </xf>
    <xf numFmtId="0" fontId="5" fillId="2" borderId="35" xfId="1" applyFont="1" applyFill="1" applyBorder="1" applyAlignment="1">
      <alignment horizontal="left" vertical="center"/>
    </xf>
    <xf numFmtId="0" fontId="6" fillId="0" borderId="34" xfId="1" applyFont="1" applyBorder="1" applyAlignment="1">
      <alignment horizontal="left" vertical="center" shrinkToFit="1"/>
    </xf>
    <xf numFmtId="0" fontId="6" fillId="0" borderId="29" xfId="1" applyFont="1" applyBorder="1" applyAlignment="1">
      <alignment vertical="center" shrinkToFit="1"/>
    </xf>
    <xf numFmtId="0" fontId="6" fillId="0" borderId="30" xfId="1" applyFont="1" applyBorder="1" applyAlignment="1">
      <alignment vertical="center" shrinkToFit="1"/>
    </xf>
    <xf numFmtId="0" fontId="6" fillId="0" borderId="30" xfId="1" applyFont="1" applyBorder="1" applyAlignment="1">
      <alignment horizontal="left" vertical="center" shrinkToFit="1"/>
    </xf>
    <xf numFmtId="0" fontId="6" fillId="0" borderId="31" xfId="1" applyFont="1" applyBorder="1" applyAlignment="1">
      <alignment horizontal="left" vertical="center" shrinkToFit="1"/>
    </xf>
    <xf numFmtId="0" fontId="6" fillId="0" borderId="8" xfId="1" applyFont="1" applyBorder="1" applyAlignment="1">
      <alignment horizontal="left" vertical="center"/>
    </xf>
    <xf numFmtId="0" fontId="6" fillId="0" borderId="9" xfId="1" applyFont="1" applyBorder="1" applyAlignment="1">
      <alignment horizontal="left" vertical="center"/>
    </xf>
    <xf numFmtId="0" fontId="6" fillId="0" borderId="32" xfId="1" applyFont="1" applyBorder="1" applyAlignment="1">
      <alignment vertical="center"/>
    </xf>
    <xf numFmtId="0" fontId="6" fillId="0" borderId="33" xfId="1" applyFont="1" applyBorder="1" applyAlignment="1">
      <alignment vertical="center"/>
    </xf>
    <xf numFmtId="0" fontId="6" fillId="0" borderId="8" xfId="0" applyFont="1" applyBorder="1"/>
    <xf numFmtId="0" fontId="6" fillId="0" borderId="9" xfId="0" applyFont="1" applyBorder="1"/>
    <xf numFmtId="0" fontId="6" fillId="0" borderId="29" xfId="1" applyFont="1" applyBorder="1" applyAlignment="1">
      <alignment vertical="center"/>
    </xf>
    <xf numFmtId="0" fontId="6" fillId="0" borderId="31" xfId="1" applyFont="1" applyBorder="1" applyAlignment="1">
      <alignment vertical="center"/>
    </xf>
    <xf numFmtId="0" fontId="6" fillId="13" borderId="29" xfId="1" applyFont="1" applyFill="1" applyBorder="1" applyAlignment="1">
      <alignment vertical="center"/>
    </xf>
    <xf numFmtId="0" fontId="6" fillId="13" borderId="30" xfId="1" applyFont="1" applyFill="1" applyBorder="1" applyAlignment="1">
      <alignment vertical="center"/>
    </xf>
    <xf numFmtId="0" fontId="6" fillId="13" borderId="31" xfId="1" applyFont="1" applyFill="1" applyBorder="1" applyAlignment="1">
      <alignment vertical="center"/>
    </xf>
    <xf numFmtId="177" fontId="6" fillId="13" borderId="33" xfId="1" applyNumberFormat="1" applyFont="1" applyFill="1" applyBorder="1" applyAlignment="1">
      <alignment horizontal="left" vertical="center" shrinkToFit="1"/>
    </xf>
    <xf numFmtId="0" fontId="6" fillId="13" borderId="32" xfId="1" applyFont="1" applyFill="1" applyBorder="1" applyAlignment="1">
      <alignment vertical="center"/>
    </xf>
    <xf numFmtId="0" fontId="6" fillId="13" borderId="34" xfId="1" applyFont="1" applyFill="1" applyBorder="1" applyAlignment="1">
      <alignment vertical="center"/>
    </xf>
    <xf numFmtId="0" fontId="6" fillId="13" borderId="33" xfId="1" applyFont="1" applyFill="1" applyBorder="1" applyAlignment="1">
      <alignment vertical="center"/>
    </xf>
    <xf numFmtId="176" fontId="6" fillId="13" borderId="8" xfId="1" applyNumberFormat="1" applyFont="1" applyFill="1" applyBorder="1" applyAlignment="1">
      <alignment horizontal="left" vertical="center"/>
    </xf>
    <xf numFmtId="176" fontId="6" fillId="13" borderId="15" xfId="1" applyNumberFormat="1" applyFont="1" applyFill="1" applyBorder="1" applyAlignment="1">
      <alignment horizontal="left" vertical="center"/>
    </xf>
    <xf numFmtId="176" fontId="6" fillId="13" borderId="9" xfId="1" applyNumberFormat="1" applyFont="1" applyFill="1" applyBorder="1" applyAlignment="1">
      <alignment horizontal="left" vertical="center"/>
    </xf>
    <xf numFmtId="0" fontId="6" fillId="13" borderId="8" xfId="1" applyFont="1" applyFill="1" applyBorder="1" applyAlignment="1">
      <alignment vertical="center"/>
    </xf>
    <xf numFmtId="0" fontId="6" fillId="13" borderId="15" xfId="1" applyFont="1" applyFill="1" applyBorder="1" applyAlignment="1">
      <alignment vertical="center"/>
    </xf>
    <xf numFmtId="0" fontId="6" fillId="13" borderId="9" xfId="1" applyFont="1" applyFill="1" applyBorder="1" applyAlignment="1">
      <alignment vertical="center"/>
    </xf>
    <xf numFmtId="0" fontId="3" fillId="2" borderId="37" xfId="1" applyFont="1" applyFill="1" applyBorder="1" applyAlignment="1">
      <alignment horizontal="center" vertical="center" shrinkToFit="1"/>
    </xf>
    <xf numFmtId="0" fontId="0" fillId="0" borderId="12" xfId="0" applyBorder="1" applyAlignment="1">
      <alignment vertical="center" wrapText="1"/>
    </xf>
    <xf numFmtId="0" fontId="0" fillId="0" borderId="13" xfId="0" applyBorder="1" applyAlignment="1">
      <alignment vertical="center" wrapText="1"/>
    </xf>
    <xf numFmtId="0" fontId="18" fillId="0" borderId="12" xfId="1" applyFont="1" applyBorder="1" applyAlignment="1">
      <alignment vertical="center" shrinkToFit="1"/>
    </xf>
    <xf numFmtId="0" fontId="18" fillId="0" borderId="13" xfId="1" applyFont="1" applyBorder="1" applyAlignment="1">
      <alignment vertical="center" shrinkToFit="1"/>
    </xf>
    <xf numFmtId="0" fontId="18" fillId="0" borderId="8" xfId="1" applyFont="1" applyBorder="1" applyAlignment="1">
      <alignment vertical="center" shrinkToFit="1"/>
    </xf>
    <xf numFmtId="0" fontId="18" fillId="0" borderId="15" xfId="1" applyFont="1" applyBorder="1" applyAlignment="1">
      <alignment vertical="center" shrinkToFit="1"/>
    </xf>
    <xf numFmtId="0" fontId="42" fillId="2" borderId="37" xfId="1" applyFont="1" applyFill="1" applyBorder="1" applyAlignment="1">
      <alignment vertical="center"/>
    </xf>
    <xf numFmtId="0" fontId="42" fillId="2" borderId="22" xfId="1" applyFont="1" applyFill="1" applyBorder="1" applyAlignment="1">
      <alignment vertical="center"/>
    </xf>
    <xf numFmtId="0" fontId="42" fillId="2" borderId="35" xfId="1" applyFont="1" applyFill="1" applyBorder="1" applyAlignment="1">
      <alignment vertical="center"/>
    </xf>
    <xf numFmtId="0" fontId="18" fillId="0" borderId="8" xfId="1" applyFont="1" applyBorder="1" applyAlignment="1">
      <alignment vertical="center" wrapText="1" shrinkToFit="1"/>
    </xf>
    <xf numFmtId="0" fontId="18" fillId="0" borderId="15" xfId="1" applyFont="1" applyBorder="1" applyAlignment="1">
      <alignment vertical="center" wrapText="1" shrinkToFit="1"/>
    </xf>
    <xf numFmtId="0" fontId="0" fillId="0" borderId="12" xfId="0" applyBorder="1" applyAlignment="1">
      <alignment vertical="center"/>
    </xf>
    <xf numFmtId="0" fontId="0" fillId="0" borderId="13" xfId="0" applyBorder="1" applyAlignment="1">
      <alignment vertical="center"/>
    </xf>
    <xf numFmtId="0" fontId="18" fillId="0" borderId="32" xfId="1" applyFont="1" applyBorder="1" applyAlignment="1">
      <alignment horizontal="left" vertical="center" shrinkToFit="1"/>
    </xf>
    <xf numFmtId="0" fontId="18" fillId="0" borderId="34" xfId="1" applyFont="1" applyBorder="1" applyAlignment="1">
      <alignment horizontal="left" vertical="center" shrinkToFit="1"/>
    </xf>
    <xf numFmtId="0" fontId="18" fillId="0" borderId="33" xfId="1" applyFont="1" applyBorder="1" applyAlignment="1">
      <alignment horizontal="left" vertical="center" shrinkToFit="1"/>
    </xf>
    <xf numFmtId="0" fontId="18" fillId="0" borderId="2" xfId="1" applyFont="1" applyBorder="1" applyAlignment="1">
      <alignment vertical="center" shrinkToFit="1"/>
    </xf>
    <xf numFmtId="0" fontId="6" fillId="13" borderId="29" xfId="1" applyFont="1" applyFill="1" applyBorder="1" applyAlignment="1">
      <alignment vertical="center" shrinkToFit="1"/>
    </xf>
    <xf numFmtId="0" fontId="6" fillId="13" borderId="31" xfId="1" applyFont="1" applyFill="1" applyBorder="1" applyAlignment="1">
      <alignment vertical="center" shrinkToFit="1"/>
    </xf>
    <xf numFmtId="0" fontId="0" fillId="0" borderId="0" xfId="0" applyAlignment="1">
      <alignment horizont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7" fillId="0" borderId="5" xfId="0" applyFont="1" applyBorder="1" applyAlignment="1">
      <alignment vertical="center" wrapText="1"/>
    </xf>
    <xf numFmtId="0" fontId="7" fillId="0" borderId="7" xfId="0" applyFont="1" applyBorder="1" applyAlignment="1">
      <alignment vertical="center" wrapText="1"/>
    </xf>
    <xf numFmtId="0" fontId="7" fillId="0" borderId="6" xfId="0" applyFont="1" applyBorder="1" applyAlignment="1">
      <alignment vertical="center" wrapText="1"/>
    </xf>
    <xf numFmtId="0" fontId="7" fillId="0" borderId="12" xfId="0" applyFont="1" applyBorder="1" applyAlignment="1">
      <alignment vertical="center" wrapText="1"/>
    </xf>
    <xf numFmtId="0" fontId="7" fillId="0" borderId="13" xfId="0" applyFont="1" applyBorder="1" applyAlignment="1">
      <alignment vertical="center" wrapText="1"/>
    </xf>
    <xf numFmtId="0" fontId="7" fillId="0" borderId="14" xfId="0" applyFont="1" applyBorder="1" applyAlignment="1">
      <alignment vertical="center" wrapText="1"/>
    </xf>
    <xf numFmtId="0" fontId="0" fillId="0" borderId="0" xfId="0" applyAlignment="1">
      <alignment horizontal="right"/>
    </xf>
    <xf numFmtId="0" fontId="0" fillId="4" borderId="8" xfId="0" applyFill="1" applyBorder="1" applyAlignment="1">
      <alignment horizontal="center" shrinkToFit="1"/>
    </xf>
    <xf numFmtId="0" fontId="0" fillId="4" borderId="9" xfId="0" applyFill="1" applyBorder="1" applyAlignment="1">
      <alignment horizontal="center" shrinkToFit="1"/>
    </xf>
    <xf numFmtId="0" fontId="0" fillId="4" borderId="8" xfId="0" applyFill="1" applyBorder="1" applyAlignment="1" applyProtection="1">
      <alignment horizontal="center" shrinkToFit="1"/>
      <protection locked="0"/>
    </xf>
    <xf numFmtId="0" fontId="0" fillId="4" borderId="9" xfId="0" applyFill="1" applyBorder="1" applyAlignment="1" applyProtection="1">
      <alignment horizontal="center" shrinkToFit="1"/>
      <protection locked="0"/>
    </xf>
    <xf numFmtId="0" fontId="0" fillId="2" borderId="8" xfId="0" applyFill="1" applyBorder="1" applyAlignment="1">
      <alignment horizontal="center" vertical="center" shrinkToFit="1"/>
    </xf>
    <xf numFmtId="0" fontId="0" fillId="2" borderId="9" xfId="0" applyFill="1" applyBorder="1" applyAlignment="1">
      <alignment horizontal="center" vertical="center" shrinkToFit="1"/>
    </xf>
    <xf numFmtId="0" fontId="0" fillId="4" borderId="8" xfId="0" applyFill="1" applyBorder="1" applyAlignment="1" applyProtection="1">
      <alignment horizontal="center" vertical="center" shrinkToFit="1"/>
      <protection locked="0"/>
    </xf>
    <xf numFmtId="0" fontId="0" fillId="4" borderId="9" xfId="0" applyFill="1" applyBorder="1" applyAlignment="1" applyProtection="1">
      <alignment horizontal="center" vertical="center" shrinkToFit="1"/>
      <protection locked="0"/>
    </xf>
    <xf numFmtId="177" fontId="0" fillId="4" borderId="8" xfId="0" applyNumberFormat="1" applyFill="1" applyBorder="1" applyAlignment="1" applyProtection="1">
      <alignment horizontal="center" shrinkToFit="1"/>
      <protection locked="0"/>
    </xf>
    <xf numFmtId="177" fontId="0" fillId="4" borderId="9" xfId="0" applyNumberFormat="1" applyFill="1" applyBorder="1" applyAlignment="1" applyProtection="1">
      <alignment horizontal="center" shrinkToFit="1"/>
      <protection locked="0"/>
    </xf>
    <xf numFmtId="177" fontId="0" fillId="4" borderId="8" xfId="0" applyNumberFormat="1" applyFill="1" applyBorder="1" applyAlignment="1" applyProtection="1">
      <alignment horizontal="center" vertical="center" shrinkToFit="1"/>
      <protection locked="0"/>
    </xf>
    <xf numFmtId="177" fontId="0" fillId="4" borderId="9" xfId="0" applyNumberFormat="1" applyFill="1" applyBorder="1" applyAlignment="1" applyProtection="1">
      <alignment horizontal="center" vertical="center" shrinkToFit="1"/>
      <protection locked="0"/>
    </xf>
    <xf numFmtId="0" fontId="0" fillId="2" borderId="8"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14" fillId="0" borderId="0" xfId="0" applyFont="1" applyAlignment="1">
      <alignment horizontal="center" shrinkToFit="1"/>
    </xf>
    <xf numFmtId="0" fontId="14" fillId="0" borderId="7" xfId="0" applyFont="1" applyBorder="1" applyAlignment="1">
      <alignment horizontal="center" shrinkToFit="1"/>
    </xf>
  </cellXfs>
  <cellStyles count="5">
    <cellStyle name="パーセント 2" xfId="2" xr:uid="{00000000-0005-0000-0000-000000000000}"/>
    <cellStyle name="ハイパーリンク" xfId="3" builtinId="8"/>
    <cellStyle name="標準" xfId="0" builtinId="0"/>
    <cellStyle name="標準 2" xfId="1" xr:uid="{00000000-0005-0000-0000-000003000000}"/>
    <cellStyle name="標準 2 2" xfId="4" xr:uid="{00000000-0005-0000-0000-000004000000}"/>
  </cellStyles>
  <dxfs count="699">
    <dxf>
      <font>
        <color theme="1"/>
      </font>
      <fill>
        <patternFill>
          <bgColor theme="9"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rgb="FFFF7C80"/>
        </patternFill>
      </fill>
    </dxf>
    <dxf>
      <font>
        <color theme="1"/>
      </font>
      <fill>
        <patternFill>
          <bgColor theme="5"/>
        </patternFill>
      </fill>
    </dxf>
    <dxf>
      <font>
        <color theme="6"/>
      </font>
    </dxf>
    <dxf>
      <font>
        <color theme="6"/>
      </font>
    </dxf>
    <dxf>
      <font>
        <color theme="6"/>
      </font>
    </dxf>
    <dxf>
      <font>
        <color theme="6"/>
      </font>
    </dxf>
    <dxf>
      <font>
        <color theme="6"/>
      </font>
    </dxf>
    <dxf>
      <font>
        <color theme="1"/>
      </font>
      <fill>
        <patternFill>
          <bgColor theme="6" tint="0.39994506668294322"/>
        </patternFill>
      </fill>
    </dxf>
    <dxf>
      <font>
        <b/>
        <i val="0"/>
        <color theme="0"/>
      </font>
      <fill>
        <patternFill>
          <bgColor theme="1"/>
        </patternFill>
      </fill>
    </dxf>
    <dxf>
      <font>
        <color theme="6"/>
      </font>
    </dxf>
    <dxf>
      <fill>
        <patternFill>
          <bgColor rgb="FFFFCCFF"/>
        </patternFill>
      </fill>
    </dxf>
    <dxf>
      <fill>
        <patternFill>
          <bgColor rgb="FFFFCCFF"/>
        </patternFill>
      </fill>
    </dxf>
    <dxf>
      <fill>
        <patternFill>
          <bgColor rgb="FFFFCCFF"/>
        </patternFill>
      </fill>
    </dxf>
    <dxf>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theme="0" tint="-0.24994659260841701"/>
        </patternFill>
      </fill>
    </dxf>
    <dxf>
      <fill>
        <patternFill>
          <bgColor rgb="FFFFCCFF"/>
        </patternFill>
      </fill>
    </dxf>
    <dxf>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theme="0" tint="-0.24994659260841701"/>
        </patternFill>
      </fill>
    </dxf>
    <dxf>
      <fill>
        <patternFill>
          <bgColor rgb="FFFFCCFF"/>
        </patternFill>
      </fill>
    </dxf>
    <dxf>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theme="0" tint="-0.24994659260841701"/>
        </patternFill>
      </fill>
    </dxf>
    <dxf>
      <fill>
        <patternFill>
          <bgColor rgb="FFFFCCFF"/>
        </patternFill>
      </fill>
    </dxf>
    <dxf>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theme="0" tint="-0.24994659260841701"/>
        </patternFill>
      </fill>
    </dxf>
    <dxf>
      <fill>
        <patternFill>
          <bgColor rgb="FFFFCCFF"/>
        </patternFill>
      </fill>
    </dxf>
    <dxf>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theme="0" tint="-0.24994659260841701"/>
        </patternFill>
      </fill>
    </dxf>
    <dxf>
      <fill>
        <patternFill>
          <bgColor rgb="FFFFCCFF"/>
        </patternFill>
      </fill>
    </dxf>
    <dxf>
      <fill>
        <patternFill>
          <bgColor rgb="FFFFCCFF"/>
        </patternFill>
      </fill>
    </dxf>
    <dxf>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theme="0" tint="-0.24994659260841701"/>
        </patternFill>
      </fill>
    </dxf>
    <dxf>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theme="0" tint="-0.24994659260841701"/>
        </patternFill>
      </fill>
    </dxf>
    <dxf>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theme="0" tint="-0.24994659260841701"/>
        </patternFill>
      </fill>
    </dxf>
    <dxf>
      <fill>
        <patternFill>
          <bgColor rgb="FFFFCCFF"/>
        </patternFill>
      </fill>
    </dxf>
    <dxf>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theme="0" tint="-0.24994659260841701"/>
        </patternFill>
      </fill>
    </dxf>
    <dxf>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theme="0" tint="-0.24994659260841701"/>
        </patternFill>
      </fill>
    </dxf>
    <dxf>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theme="0" tint="-0.24994659260841701"/>
        </patternFill>
      </fill>
    </dxf>
    <dxf>
      <fill>
        <patternFill>
          <bgColor rgb="FFFFCCFF"/>
        </patternFill>
      </fill>
    </dxf>
    <dxf>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theme="0" tint="-0.24994659260841701"/>
        </patternFill>
      </fill>
    </dxf>
    <dxf>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gray0625">
          <bgColor theme="2" tint="-9.9948118533890809E-2"/>
        </patternFill>
      </fill>
    </dxf>
    <dxf>
      <fill>
        <patternFill patternType="gray0625">
          <bgColor theme="2" tint="-9.9948118533890809E-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gray0625">
          <bgColor theme="2" tint="-9.9948118533890809E-2"/>
        </patternFill>
      </fill>
    </dxf>
    <dxf>
      <fill>
        <patternFill>
          <bgColor rgb="FFFF0000"/>
        </patternFill>
      </fill>
    </dxf>
    <dxf>
      <fill>
        <patternFill>
          <bgColor rgb="FFFF0000"/>
        </patternFill>
      </fill>
    </dxf>
    <dxf>
      <fill>
        <patternFill>
          <bgColor rgb="FFFF0000"/>
        </patternFill>
      </fill>
    </dxf>
    <dxf>
      <fill>
        <patternFill patternType="gray0625">
          <bgColor theme="2" tint="-9.9948118533890809E-2"/>
        </patternFill>
      </fill>
    </dxf>
    <dxf>
      <fill>
        <patternFill>
          <bgColor rgb="FFFF0000"/>
        </patternFill>
      </fill>
    </dxf>
    <dxf>
      <fill>
        <patternFill>
          <bgColor rgb="FFFF0000"/>
        </patternFill>
      </fill>
    </dxf>
    <dxf>
      <fill>
        <patternFill>
          <bgColor rgb="FFFF0000"/>
        </patternFill>
      </fill>
    </dxf>
    <dxf>
      <fill>
        <patternFill patternType="gray0625">
          <bgColor theme="2" tint="-9.9948118533890809E-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gray0625">
          <bgColor theme="2" tint="-9.9948118533890809E-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gray0625">
          <bgColor theme="2" tint="-9.9948118533890809E-2"/>
        </patternFill>
      </fill>
    </dxf>
    <dxf>
      <fill>
        <patternFill>
          <bgColor rgb="FFFF0000"/>
        </patternFill>
      </fill>
    </dxf>
    <dxf>
      <fill>
        <patternFill>
          <bgColor rgb="FFFF0000"/>
        </patternFill>
      </fill>
    </dxf>
    <dxf>
      <fill>
        <patternFill>
          <bgColor rgb="FFFF0000"/>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bgColor rgb="FFFFCCFF"/>
        </patternFill>
      </fill>
    </dxf>
    <dxf>
      <fill>
        <patternFill>
          <bgColor theme="0" tint="-0.24994659260841701"/>
        </patternFill>
      </fill>
    </dxf>
    <dxf>
      <fill>
        <patternFill>
          <bgColor rgb="FFFFCCFF"/>
        </patternFill>
      </fill>
    </dxf>
    <dxf>
      <fill>
        <patternFill>
          <bgColor theme="0" tint="-0.24994659260841701"/>
        </patternFill>
      </fill>
    </dxf>
    <dxf>
      <fill>
        <patternFill>
          <bgColor rgb="FFFFCCFF"/>
        </patternFill>
      </fill>
    </dxf>
    <dxf>
      <fill>
        <patternFill>
          <bgColor rgb="FFFFC000"/>
        </patternFill>
      </fill>
    </dxf>
    <dxf>
      <fill>
        <patternFill>
          <bgColor theme="0" tint="-0.24994659260841701"/>
        </patternFill>
      </fill>
    </dxf>
    <dxf>
      <fill>
        <patternFill>
          <bgColor rgb="FFFFCCFF"/>
        </patternFill>
      </fill>
    </dxf>
    <dxf>
      <fill>
        <patternFill>
          <bgColor rgb="FFFFC000"/>
        </patternFill>
      </fill>
    </dxf>
    <dxf>
      <fill>
        <patternFill>
          <bgColor theme="0" tint="-0.24994659260841701"/>
        </patternFill>
      </fill>
    </dxf>
    <dxf>
      <fill>
        <patternFill>
          <bgColor rgb="FFFFCCFF"/>
        </patternFill>
      </fill>
    </dxf>
    <dxf>
      <fill>
        <patternFill>
          <bgColor rgb="FFFFC000"/>
        </patternFill>
      </fill>
    </dxf>
    <dxf>
      <fill>
        <patternFill>
          <bgColor rgb="FFFFCCFF"/>
        </patternFill>
      </fill>
    </dxf>
    <dxf>
      <fill>
        <patternFill>
          <bgColor rgb="FFFFCCFF"/>
        </patternFill>
      </fill>
    </dxf>
    <dxf>
      <fill>
        <patternFill>
          <bgColor theme="0" tint="-0.24994659260841701"/>
        </patternFill>
      </fill>
    </dxf>
    <dxf>
      <fill>
        <patternFill>
          <bgColor rgb="FFFFCCFF"/>
        </patternFill>
      </fill>
    </dxf>
    <dxf>
      <fill>
        <patternFill>
          <bgColor rgb="FFFFC000"/>
        </patternFill>
      </fill>
    </dxf>
    <dxf>
      <fill>
        <patternFill>
          <bgColor rgb="FFFFCCFF"/>
        </patternFill>
      </fill>
    </dxf>
    <dxf>
      <fill>
        <patternFill>
          <bgColor rgb="FFFFCCFF"/>
        </patternFill>
      </fill>
    </dxf>
    <dxf>
      <fill>
        <patternFill>
          <bgColor theme="0" tint="-0.24994659260841701"/>
        </patternFill>
      </fill>
    </dxf>
    <dxf>
      <fill>
        <patternFill>
          <bgColor rgb="FFFFCCFF"/>
        </patternFill>
      </fill>
    </dxf>
    <dxf>
      <fill>
        <patternFill>
          <bgColor rgb="FFFFC000"/>
        </patternFill>
      </fill>
    </dxf>
    <dxf>
      <fill>
        <patternFill>
          <bgColor rgb="FFFFCCFF"/>
        </patternFill>
      </fill>
    </dxf>
    <dxf>
      <fill>
        <patternFill>
          <bgColor rgb="FFFFCCFF"/>
        </patternFill>
      </fill>
    </dxf>
    <dxf>
      <fill>
        <patternFill>
          <bgColor theme="0" tint="-0.24994659260841701"/>
        </patternFill>
      </fill>
    </dxf>
    <dxf>
      <fill>
        <patternFill>
          <bgColor rgb="FFFFCCFF"/>
        </patternFill>
      </fill>
    </dxf>
    <dxf>
      <fill>
        <patternFill>
          <bgColor rgb="FFFFC000"/>
        </patternFill>
      </fill>
    </dxf>
    <dxf>
      <fill>
        <patternFill>
          <bgColor rgb="FFFFCCFF"/>
        </patternFill>
      </fill>
    </dxf>
    <dxf>
      <fill>
        <patternFill>
          <bgColor theme="2" tint="-9.9948118533890809E-2"/>
        </patternFill>
      </fill>
    </dxf>
    <dxf>
      <fill>
        <patternFill>
          <bgColor rgb="FFFF505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theme="0" tint="-0.24994659260841701"/>
        </patternFill>
      </fill>
    </dxf>
    <dxf>
      <fill>
        <patternFill>
          <bgColor rgb="FFFFCCFF"/>
        </patternFill>
      </fill>
    </dxf>
    <dxf>
      <fill>
        <patternFill>
          <bgColor rgb="FFFFC000"/>
        </patternFill>
      </fill>
    </dxf>
    <dxf>
      <fill>
        <patternFill>
          <bgColor theme="0" tint="-0.24994659260841701"/>
        </patternFill>
      </fill>
    </dxf>
    <dxf>
      <fill>
        <patternFill>
          <bgColor rgb="FFFFCCFF"/>
        </patternFill>
      </fill>
    </dxf>
    <dxf>
      <fill>
        <patternFill>
          <bgColor rgb="FFFFCCFF"/>
        </patternFill>
      </fill>
    </dxf>
    <dxf>
      <fill>
        <patternFill>
          <bgColor theme="0" tint="-0.24994659260841701"/>
        </patternFill>
      </fill>
    </dxf>
    <dxf>
      <fill>
        <patternFill>
          <bgColor theme="0" tint="-0.24994659260841701"/>
        </patternFill>
      </fill>
    </dxf>
    <dxf>
      <fill>
        <patternFill>
          <bgColor rgb="FFFFC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theme="9" tint="0.59996337778862885"/>
        </patternFill>
      </fill>
    </dxf>
    <dxf>
      <fill>
        <patternFill>
          <bgColor theme="9" tint="0.59996337778862885"/>
        </patternFill>
      </fill>
    </dxf>
    <dxf>
      <fill>
        <patternFill>
          <bgColor rgb="FFFF5050"/>
        </patternFill>
      </fill>
    </dxf>
    <dxf>
      <fill>
        <patternFill>
          <bgColor rgb="FFFF5050"/>
        </patternFill>
      </fill>
    </dxf>
    <dxf>
      <fill>
        <patternFill>
          <bgColor theme="9" tint="0.59996337778862885"/>
        </patternFill>
      </fill>
    </dxf>
    <dxf>
      <fill>
        <patternFill>
          <bgColor theme="9" tint="0.59996337778862885"/>
        </patternFill>
      </fill>
    </dxf>
    <dxf>
      <fill>
        <patternFill>
          <bgColor rgb="FFFF5050"/>
        </patternFill>
      </fill>
    </dxf>
    <dxf>
      <fill>
        <patternFill>
          <bgColor rgb="FFFFCCFF"/>
        </patternFill>
      </fill>
    </dxf>
    <dxf>
      <fill>
        <patternFill>
          <bgColor theme="9" tint="0.59996337778862885"/>
        </patternFill>
      </fill>
    </dxf>
    <dxf>
      <fill>
        <patternFill>
          <bgColor rgb="FFFF5050"/>
        </patternFill>
      </fill>
    </dxf>
    <dxf>
      <fill>
        <patternFill>
          <bgColor theme="9" tint="0.59996337778862885"/>
        </patternFill>
      </fill>
    </dxf>
    <dxf>
      <fill>
        <patternFill>
          <bgColor rgb="FFFF5050"/>
        </patternFill>
      </fill>
    </dxf>
    <dxf>
      <fill>
        <patternFill>
          <bgColor theme="9" tint="0.59996337778862885"/>
        </patternFill>
      </fill>
    </dxf>
    <dxf>
      <fill>
        <patternFill>
          <bgColor theme="9" tint="0.59996337778862885"/>
        </patternFill>
      </fill>
    </dxf>
    <dxf>
      <fill>
        <patternFill>
          <bgColor rgb="FFFF5050"/>
        </patternFill>
      </fill>
    </dxf>
    <dxf>
      <fill>
        <patternFill>
          <bgColor rgb="FFFFCCFF"/>
        </patternFill>
      </fill>
    </dxf>
    <dxf>
      <fill>
        <patternFill>
          <bgColor rgb="FFFFCCFF"/>
        </patternFill>
      </fill>
    </dxf>
    <dxf>
      <fill>
        <patternFill>
          <bgColor rgb="FFFFCCFF"/>
        </patternFill>
      </fill>
    </dxf>
    <dxf>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theme="0" tint="-0.24994659260841701"/>
        </patternFill>
      </fill>
    </dxf>
    <dxf>
      <fill>
        <patternFill>
          <bgColor rgb="FFFFCCFF"/>
        </patternFill>
      </fill>
    </dxf>
    <dxf>
      <fill>
        <patternFill>
          <bgColor rgb="FFFFCCFF"/>
        </patternFill>
      </fill>
    </dxf>
    <dxf>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border diagonalUp="0" diagonalDown="0" outline="0">
        <left/>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border diagonalUp="0" diagonalDown="0" outline="0">
        <left/>
        <right/>
        <top style="thin">
          <color auto="1"/>
        </top>
        <bottom/>
      </border>
    </dxf>
    <dxf>
      <border outline="0">
        <top style="thin">
          <color auto="1"/>
        </top>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border diagonalUp="0" diagonalDown="0" outline="0">
        <left/>
        <right/>
        <top style="thin">
          <color auto="1"/>
        </top>
        <bottom/>
      </border>
    </dxf>
    <dxf>
      <border outline="0">
        <top style="thin">
          <color auto="1"/>
        </top>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border diagonalUp="0" diagonalDown="0" outline="0">
        <left/>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border diagonalUp="0" diagonalDown="0" outline="0">
        <left/>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border diagonalUp="0" diagonalDown="0" outline="0">
        <left/>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border diagonalUp="0" diagonalDown="0" outline="0">
        <left/>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border diagonalUp="0" diagonalDown="0" outline="0">
        <left/>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border diagonalUp="0" diagonalDown="0" outline="0">
        <left/>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border diagonalUp="0" diagonalDown="0" outline="0">
        <left/>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border diagonalUp="0" diagonalDown="0" outline="0">
        <left/>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border diagonalUp="0" diagonalDown="0" outline="0">
        <left/>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border diagonalUp="0" diagonalDown="0" outline="0">
        <left/>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border diagonalUp="0" diagonalDown="0" outline="0">
        <left/>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border diagonalUp="0" diagonalDown="0" outline="0">
        <left/>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border diagonalUp="0" diagonalDown="0" outline="0">
        <left/>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border diagonalUp="0" diagonalDown="0" outline="0">
        <left/>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border diagonalUp="0" diagonalDown="0" outline="0">
        <left/>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border diagonalUp="0" diagonalDown="0" outline="0">
        <left/>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border diagonalUp="0" diagonalDown="0" outline="0">
        <left/>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border diagonalUp="0" diagonalDown="0" outline="0">
        <left/>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border diagonalUp="0" diagonalDown="0" outline="0">
        <left/>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border diagonalUp="0" diagonalDown="0" outline="0">
        <left/>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border diagonalUp="0" diagonalDown="0" outline="0">
        <left/>
        <right/>
        <top style="thin">
          <color auto="1"/>
        </top>
        <bottom/>
      </border>
    </dxf>
    <dxf>
      <border outline="0">
        <top style="thin">
          <color auto="1"/>
        </top>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border diagonalUp="0" diagonalDown="0" outline="0">
        <left/>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border diagonalUp="0" diagonalDown="0" outline="0">
        <left/>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游ゴシック"/>
        <scheme val="minor"/>
      </font>
      <fill>
        <patternFill patternType="none">
          <fgColor indexed="64"/>
          <bgColor auto="1"/>
        </patternFill>
      </fill>
      <alignment horizontal="left" vertical="bottom" textRotation="0" wrapText="0" indent="0" justifyLastLine="0" shrinkToFit="0" readingOrder="0"/>
    </dxf>
  </dxfs>
  <tableStyles count="0" defaultTableStyle="TableStyleMedium2" defaultPivotStyle="PivotStyleLight16"/>
  <colors>
    <mruColors>
      <color rgb="FFFF5050"/>
      <color rgb="FFFFCCFF"/>
      <color rgb="FF408E38"/>
      <color rgb="FFFFFFCC"/>
      <color rgb="FFFFCC99"/>
      <color rgb="FFCCE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173931</xdr:colOff>
      <xdr:row>0</xdr:row>
      <xdr:rowOff>0</xdr:rowOff>
    </xdr:from>
    <xdr:to>
      <xdr:col>19</xdr:col>
      <xdr:colOff>557581</xdr:colOff>
      <xdr:row>3</xdr:row>
      <xdr:rowOff>184288</xdr:rowOff>
    </xdr:to>
    <xdr:pic>
      <xdr:nvPicPr>
        <xdr:cNvPr id="2" name="図 1">
          <a:extLst>
            <a:ext uri="{FF2B5EF4-FFF2-40B4-BE49-F238E27FC236}">
              <a16:creationId xmlns:a16="http://schemas.microsoft.com/office/drawing/2014/main" id="{0368AEAE-3197-4D57-A989-7206FF22846F}"/>
            </a:ext>
          </a:extLst>
        </xdr:cNvPr>
        <xdr:cNvPicPr>
          <a:picLocks noChangeAspect="1" noChangeArrowheads="1"/>
        </xdr:cNvPicPr>
      </xdr:nvPicPr>
      <xdr:blipFill>
        <a:blip xmlns:r="http://schemas.openxmlformats.org/officeDocument/2006/relationships" r:embed="rId1" cstate="print">
          <a:alphaModFix amt="70000"/>
          <a:extLst>
            <a:ext uri="{28A0092B-C50C-407E-A947-70E740481C1C}">
              <a14:useLocalDpi xmlns:a14="http://schemas.microsoft.com/office/drawing/2010/main" val="0"/>
            </a:ext>
          </a:extLst>
        </a:blip>
        <a:srcRect/>
        <a:stretch>
          <a:fillRect/>
        </a:stretch>
      </xdr:blipFill>
      <xdr:spPr bwMode="auto">
        <a:xfrm>
          <a:off x="13105071" y="0"/>
          <a:ext cx="1054210" cy="1024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293913</xdr:colOff>
      <xdr:row>10</xdr:row>
      <xdr:rowOff>0</xdr:rowOff>
    </xdr:from>
    <xdr:to>
      <xdr:col>19</xdr:col>
      <xdr:colOff>364263</xdr:colOff>
      <xdr:row>12</xdr:row>
      <xdr:rowOff>38495</xdr:rowOff>
    </xdr:to>
    <xdr:pic>
      <xdr:nvPicPr>
        <xdr:cNvPr id="3" name="図 2">
          <a:extLst>
            <a:ext uri="{FF2B5EF4-FFF2-40B4-BE49-F238E27FC236}">
              <a16:creationId xmlns:a16="http://schemas.microsoft.com/office/drawing/2014/main" id="{C9599A66-93F1-418A-BE26-16681185E16C}"/>
            </a:ext>
          </a:extLst>
        </xdr:cNvPr>
        <xdr:cNvPicPr>
          <a:picLocks noChangeAspect="1"/>
        </xdr:cNvPicPr>
      </xdr:nvPicPr>
      <xdr:blipFill>
        <a:blip xmlns:r="http://schemas.openxmlformats.org/officeDocument/2006/relationships" r:embed="rId2"/>
        <a:stretch>
          <a:fillRect/>
        </a:stretch>
      </xdr:blipFill>
      <xdr:spPr>
        <a:xfrm>
          <a:off x="8980713" y="2569029"/>
          <a:ext cx="6471150" cy="604552"/>
        </a:xfrm>
        <a:prstGeom prst="rect">
          <a:avLst/>
        </a:prstGeom>
      </xdr:spPr>
    </xdr:pic>
    <xdr:clientData/>
  </xdr:twoCellAnchor>
  <xdr:twoCellAnchor>
    <xdr:from>
      <xdr:col>11</xdr:col>
      <xdr:colOff>791936</xdr:colOff>
      <xdr:row>10</xdr:row>
      <xdr:rowOff>271293</xdr:rowOff>
    </xdr:from>
    <xdr:to>
      <xdr:col>19</xdr:col>
      <xdr:colOff>576944</xdr:colOff>
      <xdr:row>16</xdr:row>
      <xdr:rowOff>54431</xdr:rowOff>
    </xdr:to>
    <xdr:sp macro="" textlink="">
      <xdr:nvSpPr>
        <xdr:cNvPr id="4" name="吹き出し: 角を丸めた四角形 6">
          <a:extLst>
            <a:ext uri="{FF2B5EF4-FFF2-40B4-BE49-F238E27FC236}">
              <a16:creationId xmlns:a16="http://schemas.microsoft.com/office/drawing/2014/main" id="{1EEA3D02-F839-482D-8FE7-528F52917B6A}"/>
            </a:ext>
          </a:extLst>
        </xdr:cNvPr>
        <xdr:cNvSpPr/>
      </xdr:nvSpPr>
      <xdr:spPr>
        <a:xfrm rot="10800000">
          <a:off x="9478736" y="2840322"/>
          <a:ext cx="6185808" cy="1481309"/>
        </a:xfrm>
        <a:custGeom>
          <a:avLst/>
          <a:gdLst>
            <a:gd name="connsiteX0" fmla="*/ 0 w 5753100"/>
            <a:gd name="connsiteY0" fmla="*/ 241288 h 1447700"/>
            <a:gd name="connsiteX1" fmla="*/ 241288 w 5753100"/>
            <a:gd name="connsiteY1" fmla="*/ 0 h 1447700"/>
            <a:gd name="connsiteX2" fmla="*/ 958850 w 5753100"/>
            <a:gd name="connsiteY2" fmla="*/ 0 h 1447700"/>
            <a:gd name="connsiteX3" fmla="*/ 958850 w 5753100"/>
            <a:gd name="connsiteY3" fmla="*/ 0 h 1447700"/>
            <a:gd name="connsiteX4" fmla="*/ 2397125 w 5753100"/>
            <a:gd name="connsiteY4" fmla="*/ 0 h 1447700"/>
            <a:gd name="connsiteX5" fmla="*/ 5511812 w 5753100"/>
            <a:gd name="connsiteY5" fmla="*/ 0 h 1447700"/>
            <a:gd name="connsiteX6" fmla="*/ 5753100 w 5753100"/>
            <a:gd name="connsiteY6" fmla="*/ 241288 h 1447700"/>
            <a:gd name="connsiteX7" fmla="*/ 5753100 w 5753100"/>
            <a:gd name="connsiteY7" fmla="*/ 844492 h 1447700"/>
            <a:gd name="connsiteX8" fmla="*/ 5753100 w 5753100"/>
            <a:gd name="connsiteY8" fmla="*/ 844492 h 1447700"/>
            <a:gd name="connsiteX9" fmla="*/ 5753100 w 5753100"/>
            <a:gd name="connsiteY9" fmla="*/ 1206417 h 1447700"/>
            <a:gd name="connsiteX10" fmla="*/ 5753100 w 5753100"/>
            <a:gd name="connsiteY10" fmla="*/ 1206412 h 1447700"/>
            <a:gd name="connsiteX11" fmla="*/ 5511812 w 5753100"/>
            <a:gd name="connsiteY11" fmla="*/ 1447700 h 1447700"/>
            <a:gd name="connsiteX12" fmla="*/ 2397125 w 5753100"/>
            <a:gd name="connsiteY12" fmla="*/ 1447700 h 1447700"/>
            <a:gd name="connsiteX13" fmla="*/ 1142968 w 5753100"/>
            <a:gd name="connsiteY13" fmla="*/ 2043284 h 1447700"/>
            <a:gd name="connsiteX14" fmla="*/ 958850 w 5753100"/>
            <a:gd name="connsiteY14" fmla="*/ 1447700 h 1447700"/>
            <a:gd name="connsiteX15" fmla="*/ 241288 w 5753100"/>
            <a:gd name="connsiteY15" fmla="*/ 1447700 h 1447700"/>
            <a:gd name="connsiteX16" fmla="*/ 0 w 5753100"/>
            <a:gd name="connsiteY16" fmla="*/ 1206412 h 1447700"/>
            <a:gd name="connsiteX17" fmla="*/ 0 w 5753100"/>
            <a:gd name="connsiteY17" fmla="*/ 1206417 h 1447700"/>
            <a:gd name="connsiteX18" fmla="*/ 0 w 5753100"/>
            <a:gd name="connsiteY18" fmla="*/ 844492 h 1447700"/>
            <a:gd name="connsiteX19" fmla="*/ 0 w 5753100"/>
            <a:gd name="connsiteY19" fmla="*/ 844492 h 1447700"/>
            <a:gd name="connsiteX20" fmla="*/ 0 w 5753100"/>
            <a:gd name="connsiteY20" fmla="*/ 241288 h 1447700"/>
            <a:gd name="connsiteX0" fmla="*/ 0 w 5753100"/>
            <a:gd name="connsiteY0" fmla="*/ 241288 h 2043284"/>
            <a:gd name="connsiteX1" fmla="*/ 241288 w 5753100"/>
            <a:gd name="connsiteY1" fmla="*/ 0 h 2043284"/>
            <a:gd name="connsiteX2" fmla="*/ 958850 w 5753100"/>
            <a:gd name="connsiteY2" fmla="*/ 0 h 2043284"/>
            <a:gd name="connsiteX3" fmla="*/ 958850 w 5753100"/>
            <a:gd name="connsiteY3" fmla="*/ 0 h 2043284"/>
            <a:gd name="connsiteX4" fmla="*/ 2397125 w 5753100"/>
            <a:gd name="connsiteY4" fmla="*/ 0 h 2043284"/>
            <a:gd name="connsiteX5" fmla="*/ 5511812 w 5753100"/>
            <a:gd name="connsiteY5" fmla="*/ 0 h 2043284"/>
            <a:gd name="connsiteX6" fmla="*/ 5753100 w 5753100"/>
            <a:gd name="connsiteY6" fmla="*/ 241288 h 2043284"/>
            <a:gd name="connsiteX7" fmla="*/ 5753100 w 5753100"/>
            <a:gd name="connsiteY7" fmla="*/ 844492 h 2043284"/>
            <a:gd name="connsiteX8" fmla="*/ 5753100 w 5753100"/>
            <a:gd name="connsiteY8" fmla="*/ 844492 h 2043284"/>
            <a:gd name="connsiteX9" fmla="*/ 5753100 w 5753100"/>
            <a:gd name="connsiteY9" fmla="*/ 1206417 h 2043284"/>
            <a:gd name="connsiteX10" fmla="*/ 5753100 w 5753100"/>
            <a:gd name="connsiteY10" fmla="*/ 1206412 h 2043284"/>
            <a:gd name="connsiteX11" fmla="*/ 5511812 w 5753100"/>
            <a:gd name="connsiteY11" fmla="*/ 1447700 h 2043284"/>
            <a:gd name="connsiteX12" fmla="*/ 1882775 w 5753100"/>
            <a:gd name="connsiteY12" fmla="*/ 1447700 h 2043284"/>
            <a:gd name="connsiteX13" fmla="*/ 1142968 w 5753100"/>
            <a:gd name="connsiteY13" fmla="*/ 2043284 h 2043284"/>
            <a:gd name="connsiteX14" fmla="*/ 958850 w 5753100"/>
            <a:gd name="connsiteY14" fmla="*/ 1447700 h 2043284"/>
            <a:gd name="connsiteX15" fmla="*/ 241288 w 5753100"/>
            <a:gd name="connsiteY15" fmla="*/ 1447700 h 2043284"/>
            <a:gd name="connsiteX16" fmla="*/ 0 w 5753100"/>
            <a:gd name="connsiteY16" fmla="*/ 1206412 h 2043284"/>
            <a:gd name="connsiteX17" fmla="*/ 0 w 5753100"/>
            <a:gd name="connsiteY17" fmla="*/ 1206417 h 2043284"/>
            <a:gd name="connsiteX18" fmla="*/ 0 w 5753100"/>
            <a:gd name="connsiteY18" fmla="*/ 844492 h 2043284"/>
            <a:gd name="connsiteX19" fmla="*/ 0 w 5753100"/>
            <a:gd name="connsiteY19" fmla="*/ 844492 h 2043284"/>
            <a:gd name="connsiteX20" fmla="*/ 0 w 5753100"/>
            <a:gd name="connsiteY20" fmla="*/ 241288 h 2043284"/>
            <a:gd name="connsiteX0" fmla="*/ 0 w 5753100"/>
            <a:gd name="connsiteY0" fmla="*/ 241288 h 2043284"/>
            <a:gd name="connsiteX1" fmla="*/ 241288 w 5753100"/>
            <a:gd name="connsiteY1" fmla="*/ 0 h 2043284"/>
            <a:gd name="connsiteX2" fmla="*/ 958850 w 5753100"/>
            <a:gd name="connsiteY2" fmla="*/ 0 h 2043284"/>
            <a:gd name="connsiteX3" fmla="*/ 958850 w 5753100"/>
            <a:gd name="connsiteY3" fmla="*/ 0 h 2043284"/>
            <a:gd name="connsiteX4" fmla="*/ 2397125 w 5753100"/>
            <a:gd name="connsiteY4" fmla="*/ 0 h 2043284"/>
            <a:gd name="connsiteX5" fmla="*/ 5511812 w 5753100"/>
            <a:gd name="connsiteY5" fmla="*/ 0 h 2043284"/>
            <a:gd name="connsiteX6" fmla="*/ 5753100 w 5753100"/>
            <a:gd name="connsiteY6" fmla="*/ 241288 h 2043284"/>
            <a:gd name="connsiteX7" fmla="*/ 5753100 w 5753100"/>
            <a:gd name="connsiteY7" fmla="*/ 844492 h 2043284"/>
            <a:gd name="connsiteX8" fmla="*/ 5753100 w 5753100"/>
            <a:gd name="connsiteY8" fmla="*/ 844492 h 2043284"/>
            <a:gd name="connsiteX9" fmla="*/ 5753100 w 5753100"/>
            <a:gd name="connsiteY9" fmla="*/ 1206417 h 2043284"/>
            <a:gd name="connsiteX10" fmla="*/ 5753100 w 5753100"/>
            <a:gd name="connsiteY10" fmla="*/ 1206412 h 2043284"/>
            <a:gd name="connsiteX11" fmla="*/ 5511812 w 5753100"/>
            <a:gd name="connsiteY11" fmla="*/ 1447700 h 2043284"/>
            <a:gd name="connsiteX12" fmla="*/ 1397000 w 5753100"/>
            <a:gd name="connsiteY12" fmla="*/ 1447700 h 2043284"/>
            <a:gd name="connsiteX13" fmla="*/ 1142968 w 5753100"/>
            <a:gd name="connsiteY13" fmla="*/ 2043284 h 2043284"/>
            <a:gd name="connsiteX14" fmla="*/ 958850 w 5753100"/>
            <a:gd name="connsiteY14" fmla="*/ 1447700 h 2043284"/>
            <a:gd name="connsiteX15" fmla="*/ 241288 w 5753100"/>
            <a:gd name="connsiteY15" fmla="*/ 1447700 h 2043284"/>
            <a:gd name="connsiteX16" fmla="*/ 0 w 5753100"/>
            <a:gd name="connsiteY16" fmla="*/ 1206412 h 2043284"/>
            <a:gd name="connsiteX17" fmla="*/ 0 w 5753100"/>
            <a:gd name="connsiteY17" fmla="*/ 1206417 h 2043284"/>
            <a:gd name="connsiteX18" fmla="*/ 0 w 5753100"/>
            <a:gd name="connsiteY18" fmla="*/ 844492 h 2043284"/>
            <a:gd name="connsiteX19" fmla="*/ 0 w 5753100"/>
            <a:gd name="connsiteY19" fmla="*/ 844492 h 2043284"/>
            <a:gd name="connsiteX20" fmla="*/ 0 w 5753100"/>
            <a:gd name="connsiteY20" fmla="*/ 241288 h 2043284"/>
            <a:gd name="connsiteX0" fmla="*/ 0 w 5753100"/>
            <a:gd name="connsiteY0" fmla="*/ 241288 h 2154093"/>
            <a:gd name="connsiteX1" fmla="*/ 241288 w 5753100"/>
            <a:gd name="connsiteY1" fmla="*/ 0 h 2154093"/>
            <a:gd name="connsiteX2" fmla="*/ 958850 w 5753100"/>
            <a:gd name="connsiteY2" fmla="*/ 0 h 2154093"/>
            <a:gd name="connsiteX3" fmla="*/ 958850 w 5753100"/>
            <a:gd name="connsiteY3" fmla="*/ 0 h 2154093"/>
            <a:gd name="connsiteX4" fmla="*/ 2397125 w 5753100"/>
            <a:gd name="connsiteY4" fmla="*/ 0 h 2154093"/>
            <a:gd name="connsiteX5" fmla="*/ 5511812 w 5753100"/>
            <a:gd name="connsiteY5" fmla="*/ 0 h 2154093"/>
            <a:gd name="connsiteX6" fmla="*/ 5753100 w 5753100"/>
            <a:gd name="connsiteY6" fmla="*/ 241288 h 2154093"/>
            <a:gd name="connsiteX7" fmla="*/ 5753100 w 5753100"/>
            <a:gd name="connsiteY7" fmla="*/ 844492 h 2154093"/>
            <a:gd name="connsiteX8" fmla="*/ 5753100 w 5753100"/>
            <a:gd name="connsiteY8" fmla="*/ 844492 h 2154093"/>
            <a:gd name="connsiteX9" fmla="*/ 5753100 w 5753100"/>
            <a:gd name="connsiteY9" fmla="*/ 1206417 h 2154093"/>
            <a:gd name="connsiteX10" fmla="*/ 5753100 w 5753100"/>
            <a:gd name="connsiteY10" fmla="*/ 1206412 h 2154093"/>
            <a:gd name="connsiteX11" fmla="*/ 5511812 w 5753100"/>
            <a:gd name="connsiteY11" fmla="*/ 1447700 h 2154093"/>
            <a:gd name="connsiteX12" fmla="*/ 1397000 w 5753100"/>
            <a:gd name="connsiteY12" fmla="*/ 1447700 h 2154093"/>
            <a:gd name="connsiteX13" fmla="*/ 1142968 w 5753100"/>
            <a:gd name="connsiteY13" fmla="*/ 2154093 h 2154093"/>
            <a:gd name="connsiteX14" fmla="*/ 958850 w 5753100"/>
            <a:gd name="connsiteY14" fmla="*/ 1447700 h 2154093"/>
            <a:gd name="connsiteX15" fmla="*/ 241288 w 5753100"/>
            <a:gd name="connsiteY15" fmla="*/ 1447700 h 2154093"/>
            <a:gd name="connsiteX16" fmla="*/ 0 w 5753100"/>
            <a:gd name="connsiteY16" fmla="*/ 1206412 h 2154093"/>
            <a:gd name="connsiteX17" fmla="*/ 0 w 5753100"/>
            <a:gd name="connsiteY17" fmla="*/ 1206417 h 2154093"/>
            <a:gd name="connsiteX18" fmla="*/ 0 w 5753100"/>
            <a:gd name="connsiteY18" fmla="*/ 844492 h 2154093"/>
            <a:gd name="connsiteX19" fmla="*/ 0 w 5753100"/>
            <a:gd name="connsiteY19" fmla="*/ 844492 h 2154093"/>
            <a:gd name="connsiteX20" fmla="*/ 0 w 5753100"/>
            <a:gd name="connsiteY20" fmla="*/ 241288 h 215409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5753100" h="2154093">
              <a:moveTo>
                <a:pt x="0" y="241288"/>
              </a:moveTo>
              <a:cubicBezTo>
                <a:pt x="0" y="108028"/>
                <a:pt x="108028" y="0"/>
                <a:pt x="241288" y="0"/>
              </a:cubicBezTo>
              <a:lnTo>
                <a:pt x="958850" y="0"/>
              </a:lnTo>
              <a:lnTo>
                <a:pt x="958850" y="0"/>
              </a:lnTo>
              <a:lnTo>
                <a:pt x="2397125" y="0"/>
              </a:lnTo>
              <a:lnTo>
                <a:pt x="5511812" y="0"/>
              </a:lnTo>
              <a:cubicBezTo>
                <a:pt x="5645072" y="0"/>
                <a:pt x="5753100" y="108028"/>
                <a:pt x="5753100" y="241288"/>
              </a:cubicBezTo>
              <a:lnTo>
                <a:pt x="5753100" y="844492"/>
              </a:lnTo>
              <a:lnTo>
                <a:pt x="5753100" y="844492"/>
              </a:lnTo>
              <a:lnTo>
                <a:pt x="5753100" y="1206417"/>
              </a:lnTo>
              <a:lnTo>
                <a:pt x="5753100" y="1206412"/>
              </a:lnTo>
              <a:cubicBezTo>
                <a:pt x="5753100" y="1339672"/>
                <a:pt x="5645072" y="1447700"/>
                <a:pt x="5511812" y="1447700"/>
              </a:cubicBezTo>
              <a:lnTo>
                <a:pt x="1397000" y="1447700"/>
              </a:lnTo>
              <a:lnTo>
                <a:pt x="1142968" y="2154093"/>
              </a:lnTo>
              <a:lnTo>
                <a:pt x="958850" y="1447700"/>
              </a:lnTo>
              <a:lnTo>
                <a:pt x="241288" y="1447700"/>
              </a:lnTo>
              <a:cubicBezTo>
                <a:pt x="108028" y="1447700"/>
                <a:pt x="0" y="1339672"/>
                <a:pt x="0" y="1206412"/>
              </a:cubicBezTo>
              <a:lnTo>
                <a:pt x="0" y="1206417"/>
              </a:lnTo>
              <a:lnTo>
                <a:pt x="0" y="844492"/>
              </a:lnTo>
              <a:lnTo>
                <a:pt x="0" y="844492"/>
              </a:lnTo>
              <a:lnTo>
                <a:pt x="0" y="241288"/>
              </a:lnTo>
              <a:close/>
            </a:path>
          </a:pathLst>
        </a:custGeom>
        <a:noFill/>
        <a:ln w="38100">
          <a:solidFill>
            <a:srgbClr val="0099CC"/>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9706</xdr:colOff>
      <xdr:row>13</xdr:row>
      <xdr:rowOff>36738</xdr:rowOff>
    </xdr:from>
    <xdr:to>
      <xdr:col>19</xdr:col>
      <xdr:colOff>522513</xdr:colOff>
      <xdr:row>16</xdr:row>
      <xdr:rowOff>108857</xdr:rowOff>
    </xdr:to>
    <xdr:sp macro="" textlink="">
      <xdr:nvSpPr>
        <xdr:cNvPr id="5" name="テキスト ボックス 4">
          <a:extLst>
            <a:ext uri="{FF2B5EF4-FFF2-40B4-BE49-F238E27FC236}">
              <a16:creationId xmlns:a16="http://schemas.microsoft.com/office/drawing/2014/main" id="{0EFE9E5A-9FF4-4A11-9700-B72D22EB063C}"/>
            </a:ext>
          </a:extLst>
        </xdr:cNvPr>
        <xdr:cNvSpPr txBox="1"/>
      </xdr:nvSpPr>
      <xdr:spPr>
        <a:xfrm>
          <a:off x="9512935" y="3454852"/>
          <a:ext cx="6097178" cy="9212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ページ上部に表示される「</a:t>
          </a:r>
          <a:r>
            <a:rPr kumimoji="1" lang="ja-JP" altLang="en-US" sz="1400" b="1"/>
            <a:t>ファイルのダウンロード</a:t>
          </a:r>
          <a:r>
            <a:rPr kumimoji="1" lang="ja-JP" altLang="en-US" sz="1400"/>
            <a:t>」をクリックし、</a:t>
          </a:r>
          <a:br>
            <a:rPr kumimoji="1" lang="en-US" altLang="ja-JP" sz="1400"/>
          </a:br>
          <a:r>
            <a:rPr kumimoji="1" lang="ja-JP" altLang="en-US" sz="1400" b="1"/>
            <a:t>ダウンロードされた</a:t>
          </a:r>
          <a:r>
            <a:rPr kumimoji="1" lang="en-US" altLang="ja-JP" sz="1400" b="1"/>
            <a:t>Excel</a:t>
          </a:r>
          <a:r>
            <a:rPr kumimoji="1" lang="ja-JP" altLang="en-US" sz="1400" b="1"/>
            <a:t>ファイル</a:t>
          </a:r>
          <a:r>
            <a:rPr kumimoji="1" lang="ja-JP" altLang="en-US" sz="1400"/>
            <a:t>に必要事項を入力して作成してください</a:t>
          </a:r>
          <a:r>
            <a:rPr kumimoji="1" lang="en-US" altLang="ja-JP" sz="1400"/>
            <a:t>.</a:t>
          </a:r>
        </a:p>
      </xdr:txBody>
    </xdr:sp>
    <xdr:clientData/>
  </xdr:twoCellAnchor>
  <xdr:twoCellAnchor>
    <xdr:from>
      <xdr:col>11</xdr:col>
      <xdr:colOff>413294</xdr:colOff>
      <xdr:row>11</xdr:row>
      <xdr:rowOff>79924</xdr:rowOff>
    </xdr:from>
    <xdr:to>
      <xdr:col>13</xdr:col>
      <xdr:colOff>464647</xdr:colOff>
      <xdr:row>12</xdr:row>
      <xdr:rowOff>806</xdr:rowOff>
    </xdr:to>
    <xdr:sp macro="" textlink="">
      <xdr:nvSpPr>
        <xdr:cNvPr id="6" name="正方形/長方形 5">
          <a:extLst>
            <a:ext uri="{FF2B5EF4-FFF2-40B4-BE49-F238E27FC236}">
              <a16:creationId xmlns:a16="http://schemas.microsoft.com/office/drawing/2014/main" id="{6FAE3543-0881-4A70-A55C-8BC9AFF74CA7}"/>
            </a:ext>
          </a:extLst>
        </xdr:cNvPr>
        <xdr:cNvSpPr/>
      </xdr:nvSpPr>
      <xdr:spPr>
        <a:xfrm>
          <a:off x="9109619" y="2880274"/>
          <a:ext cx="1537253" cy="206632"/>
        </a:xfrm>
        <a:prstGeom prst="rect">
          <a:avLst/>
        </a:prstGeom>
        <a:solidFill>
          <a:srgbClr val="008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617220</xdr:colOff>
      <xdr:row>0</xdr:row>
      <xdr:rowOff>7620</xdr:rowOff>
    </xdr:from>
    <xdr:to>
      <xdr:col>3</xdr:col>
      <xdr:colOff>1082040</xdr:colOff>
      <xdr:row>1</xdr:row>
      <xdr:rowOff>21301</xdr:rowOff>
    </xdr:to>
    <xdr:sp macro="" textlink="">
      <xdr:nvSpPr>
        <xdr:cNvPr id="3" name="スクロール: 横 2">
          <a:extLst>
            <a:ext uri="{FF2B5EF4-FFF2-40B4-BE49-F238E27FC236}">
              <a16:creationId xmlns:a16="http://schemas.microsoft.com/office/drawing/2014/main" id="{00000000-0008-0000-0800-000003000000}"/>
            </a:ext>
          </a:extLst>
        </xdr:cNvPr>
        <xdr:cNvSpPr/>
      </xdr:nvSpPr>
      <xdr:spPr>
        <a:xfrm>
          <a:off x="4160520" y="7620"/>
          <a:ext cx="3825240" cy="707101"/>
        </a:xfrm>
        <a:prstGeom prst="horizontalScroll">
          <a:avLst/>
        </a:prstGeom>
        <a:solidFill>
          <a:schemeClr val="accent1">
            <a:lumMod val="75000"/>
          </a:schemeClr>
        </a:solidFill>
        <a:ln w="12700" cap="flat" cmpd="sng" algn="ctr">
          <a:solidFill>
            <a:srgbClr val="5B9BD5">
              <a:shade val="15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xdr:col>
      <xdr:colOff>807720</xdr:colOff>
      <xdr:row>0</xdr:row>
      <xdr:rowOff>53340</xdr:rowOff>
    </xdr:from>
    <xdr:to>
      <xdr:col>3</xdr:col>
      <xdr:colOff>1188720</xdr:colOff>
      <xdr:row>0</xdr:row>
      <xdr:rowOff>662940</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4351020" y="53340"/>
          <a:ext cx="3741420" cy="60960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8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Tips</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游ゴシック" panose="020B0400000000000000" pitchFamily="50" charset="-128"/>
              <a:ea typeface="游ゴシック" panose="020B0400000000000000" pitchFamily="50" charset="-128"/>
              <a:cs typeface="+mn-cs"/>
            </a:rPr>
            <a:t>Ctrl+F</a:t>
          </a:r>
          <a:r>
            <a:rPr kumimoji="1" lang="ja-JP" altLang="en-US" sz="1100" b="0" i="0" u="none" strike="noStrike" kern="0" cap="none" spc="0" normalizeH="0" baseline="0" noProof="0">
              <a:ln>
                <a:noFill/>
              </a:ln>
              <a:solidFill>
                <a:sysClr val="window" lastClr="FFFFFF"/>
              </a:solidFill>
              <a:effectLst/>
              <a:uLnTx/>
              <a:uFillTx/>
              <a:latin typeface="游ゴシック" panose="020B0400000000000000" pitchFamily="50" charset="-128"/>
              <a:ea typeface="游ゴシック" panose="020B0400000000000000" pitchFamily="50" charset="-128"/>
              <a:cs typeface="+mn-cs"/>
            </a:rPr>
            <a:t>を押す→</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がん種を入力すると見つけやすいです</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38100</xdr:colOff>
      <xdr:row>0</xdr:row>
      <xdr:rowOff>30480</xdr:rowOff>
    </xdr:from>
    <xdr:to>
      <xdr:col>4</xdr:col>
      <xdr:colOff>952500</xdr:colOff>
      <xdr:row>1</xdr:row>
      <xdr:rowOff>0</xdr:rowOff>
    </xdr:to>
    <xdr:sp macro="" textlink="">
      <xdr:nvSpPr>
        <xdr:cNvPr id="2" name="スクロール: 横 1">
          <a:extLst>
            <a:ext uri="{FF2B5EF4-FFF2-40B4-BE49-F238E27FC236}">
              <a16:creationId xmlns:a16="http://schemas.microsoft.com/office/drawing/2014/main" id="{657F861C-B26B-41E6-9DAC-EBDBF3BA201E}"/>
            </a:ext>
          </a:extLst>
        </xdr:cNvPr>
        <xdr:cNvSpPr/>
      </xdr:nvSpPr>
      <xdr:spPr>
        <a:xfrm>
          <a:off x="3116580" y="30480"/>
          <a:ext cx="4107180" cy="655320"/>
        </a:xfrm>
        <a:prstGeom prst="horizontalScroll">
          <a:avLst/>
        </a:prstGeom>
        <a:solidFill>
          <a:schemeClr val="accent1">
            <a:lumMod val="75000"/>
          </a:schemeClr>
        </a:solidFill>
        <a:ln w="12700" cap="flat" cmpd="sng" algn="ctr">
          <a:solidFill>
            <a:srgbClr val="5B9BD5">
              <a:shade val="15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xdr:col>
      <xdr:colOff>106680</xdr:colOff>
      <xdr:row>0</xdr:row>
      <xdr:rowOff>76200</xdr:rowOff>
    </xdr:from>
    <xdr:to>
      <xdr:col>4</xdr:col>
      <xdr:colOff>1005840</xdr:colOff>
      <xdr:row>1</xdr:row>
      <xdr:rowOff>0</xdr:rowOff>
    </xdr:to>
    <xdr:sp macro="" textlink="">
      <xdr:nvSpPr>
        <xdr:cNvPr id="3" name="テキスト ボックス 2">
          <a:extLst>
            <a:ext uri="{FF2B5EF4-FFF2-40B4-BE49-F238E27FC236}">
              <a16:creationId xmlns:a16="http://schemas.microsoft.com/office/drawing/2014/main" id="{D15A6A64-B0A4-41A6-9156-850A002D6C06}"/>
            </a:ext>
          </a:extLst>
        </xdr:cNvPr>
        <xdr:cNvSpPr txBox="1"/>
      </xdr:nvSpPr>
      <xdr:spPr>
        <a:xfrm>
          <a:off x="3185160" y="76200"/>
          <a:ext cx="4091940" cy="60960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8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Tips</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游ゴシック" panose="020B0400000000000000" pitchFamily="50" charset="-128"/>
              <a:ea typeface="游ゴシック" panose="020B0400000000000000" pitchFamily="50" charset="-128"/>
              <a:cs typeface="+mn-cs"/>
            </a:rPr>
            <a:t>Ctrl+F</a:t>
          </a:r>
          <a:r>
            <a:rPr kumimoji="1" lang="ja-JP" altLang="en-US" sz="1100" b="0" i="0" u="none" strike="noStrike" kern="0" cap="none" spc="0" normalizeH="0" baseline="0" noProof="0">
              <a:ln>
                <a:noFill/>
              </a:ln>
              <a:solidFill>
                <a:sysClr val="window" lastClr="FFFFFF"/>
              </a:solidFill>
              <a:effectLst/>
              <a:uLnTx/>
              <a:uFillTx/>
              <a:latin typeface="游ゴシック" panose="020B0400000000000000" pitchFamily="50" charset="-128"/>
              <a:ea typeface="游ゴシック" panose="020B0400000000000000"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キーワードを入力して検索すると見つけやすいです</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22860</xdr:colOff>
      <xdr:row>0</xdr:row>
      <xdr:rowOff>207299</xdr:rowOff>
    </xdr:from>
    <xdr:to>
      <xdr:col>6</xdr:col>
      <xdr:colOff>91440</xdr:colOff>
      <xdr:row>3</xdr:row>
      <xdr:rowOff>152400</xdr:rowOff>
    </xdr:to>
    <xdr:sp macro="" textlink="">
      <xdr:nvSpPr>
        <xdr:cNvPr id="2" name="スクロール: 横 1">
          <a:extLst>
            <a:ext uri="{FF2B5EF4-FFF2-40B4-BE49-F238E27FC236}">
              <a16:creationId xmlns:a16="http://schemas.microsoft.com/office/drawing/2014/main" id="{00000000-0008-0000-0900-000002000000}"/>
            </a:ext>
          </a:extLst>
        </xdr:cNvPr>
        <xdr:cNvSpPr/>
      </xdr:nvSpPr>
      <xdr:spPr>
        <a:xfrm>
          <a:off x="1028700" y="207299"/>
          <a:ext cx="4617720" cy="630901"/>
        </a:xfrm>
        <a:prstGeom prst="horizontalScroll">
          <a:avLst/>
        </a:prstGeom>
        <a:solidFill>
          <a:schemeClr val="accent5">
            <a:lumMod val="75000"/>
          </a:schemeClr>
        </a:solidFill>
        <a:ln w="12700" cap="flat" cmpd="sng" algn="ctr">
          <a:solidFill>
            <a:srgbClr val="5B9BD5">
              <a:shade val="15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xdr:col>
      <xdr:colOff>129540</xdr:colOff>
      <xdr:row>0</xdr:row>
      <xdr:rowOff>205740</xdr:rowOff>
    </xdr:from>
    <xdr:to>
      <xdr:col>5</xdr:col>
      <xdr:colOff>883920</xdr:colOff>
      <xdr:row>3</xdr:row>
      <xdr:rowOff>129540</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1135380" y="205740"/>
          <a:ext cx="4404360" cy="609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solidFill>
                <a:schemeClr val="bg1"/>
              </a:solidFill>
            </a:rPr>
            <a:t>Tips</a:t>
          </a:r>
        </a:p>
        <a:p>
          <a:r>
            <a:rPr kumimoji="1" lang="en-US" altLang="ja-JP" sz="1100">
              <a:solidFill>
                <a:schemeClr val="bg1"/>
              </a:solidFill>
              <a:latin typeface="+mn-ea"/>
              <a:ea typeface="+mn-ea"/>
            </a:rPr>
            <a:t>Ctrl+F</a:t>
          </a:r>
          <a:r>
            <a:rPr kumimoji="1" lang="ja-JP" altLang="en-US" sz="1100">
              <a:solidFill>
                <a:schemeClr val="bg1"/>
              </a:solidFill>
              <a:latin typeface="+mn-ea"/>
              <a:ea typeface="+mn-ea"/>
            </a:rPr>
            <a:t>を押す→</a:t>
          </a:r>
          <a:r>
            <a:rPr kumimoji="1" lang="ja-JP" altLang="en-US" sz="1100">
              <a:solidFill>
                <a:schemeClr val="bg1"/>
              </a:solidFill>
            </a:rPr>
            <a:t>有害事象名を入力して検索すると見つけやすいです</a:t>
          </a:r>
          <a:endParaRPr kumimoji="1" lang="en-US" altLang="ja-JP" sz="1100">
            <a:solidFill>
              <a:schemeClr val="bg1"/>
            </a:solidFill>
          </a:endParaRPr>
        </a:p>
        <a:p>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gcuser\Desktop\C-CAT&#20837;&#21147;&#29992;Excel\&#35352;&#20837;&#12471;&#12540;&#12488;.xlsx" TargetMode="External"/><Relationship Id="rId1" Type="http://schemas.openxmlformats.org/officeDocument/2006/relationships/externalLinkPath" Target="/Users/cgcuser/Desktop/C-CAT&#20837;&#21147;&#29992;Excel/&#35352;&#20837;&#12471;&#12540;&#12488;.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gcuser\Desktop\&#36986;&#20253;&#23376;&#12497;&#12493;&#12523;&#26908;&#26619;_C-CAT&#20837;&#21147;&#27096;&#24335;_v4.xlsx" TargetMode="External"/><Relationship Id="rId1" Type="http://schemas.openxmlformats.org/officeDocument/2006/relationships/externalLinkPath" Target="/Users/cgcuser/Desktop/&#36986;&#20253;&#23376;&#12497;&#12493;&#12523;&#26908;&#26619;_C-CAT&#20837;&#21147;&#27096;&#24335;_v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gcuser/Desktop/C-CAT&#20837;&#21147;&#29992;Excel/v2%20C-CAT&#20837;&#21147;_&#22806;&#37096;&#29992;_06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はじめに"/>
      <sheetName val="1.担当医師情報"/>
      <sheetName val="2.患者基本情報"/>
      <sheetName val="3.患者背景情報"/>
      <sheetName val="4.検体情報"/>
      <sheetName val="5.がん種情報"/>
      <sheetName val="6.薬物療法"/>
      <sheetName val="印刷用"/>
      <sheetName val="印刷用_薬物療法(EP前)"/>
      <sheetName val="がん種区分OncoTree"/>
      <sheetName val="選択データがん種"/>
      <sheetName val="がん種Tree"/>
      <sheetName val="選択データの元"/>
      <sheetName val="memo"/>
      <sheetName val="印刷用 (2)"/>
      <sheetName val="有害事象名一覧"/>
      <sheetName val="選択データ"/>
      <sheetName val="記入シート"/>
    </sheetNames>
    <sheetDataSet>
      <sheetData sheetId="0" refreshError="1"/>
      <sheetData sheetId="1">
        <row r="10">
          <cell r="B10">
            <v>0</v>
          </cell>
        </row>
      </sheetData>
      <sheetData sheetId="2">
        <row r="8">
          <cell r="C8" t="str">
            <v/>
          </cell>
        </row>
      </sheetData>
      <sheetData sheetId="3" refreshError="1"/>
      <sheetData sheetId="4" refreshError="1"/>
      <sheetData sheetId="5" refreshError="1">
        <row r="12">
          <cell r="C12" t="str">
            <v>入力不要</v>
          </cell>
          <cell r="F12" t="str">
            <v>入力不要</v>
          </cell>
        </row>
      </sheetData>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ow r="12">
          <cell r="B12" t="str">
            <v>頭頸部がん</v>
          </cell>
          <cell r="C12" t="str">
            <v>消化器がん</v>
          </cell>
          <cell r="D12" t="str">
            <v>肺がん・胸腺がん</v>
          </cell>
          <cell r="E12" t="str">
            <v>皮膚がん・悪性黒色腫</v>
          </cell>
          <cell r="F12" t="str">
            <v>中皮腫・骨・軟部組織腫瘍</v>
          </cell>
          <cell r="G12" t="str">
            <v>乳腺・女性生殖器腫瘍</v>
          </cell>
          <cell r="H12" t="str">
            <v>前立腺がん・男性生殖器腫瘍</v>
          </cell>
          <cell r="I12" t="str">
            <v>泌尿器がん</v>
          </cell>
          <cell r="J12" t="str">
            <v>脳・中枢神経系腫瘍</v>
          </cell>
          <cell r="K12" t="str">
            <v>甲状腺・内分泌腺腫瘍</v>
          </cell>
          <cell r="L12" t="str">
            <v>原発不明がん</v>
          </cell>
          <cell r="M12" t="str">
            <v>希少がん</v>
          </cell>
          <cell r="N12" t="str">
            <v>その他</v>
          </cell>
        </row>
        <row r="205">
          <cell r="B205" t="str">
            <v>血液およびリンパ系障害</v>
          </cell>
          <cell r="C205" t="str">
            <v>心臓障害</v>
          </cell>
          <cell r="D205" t="str">
            <v>先天性･家族性および遺伝性障害</v>
          </cell>
          <cell r="E205" t="str">
            <v>耳および迷路障害</v>
          </cell>
          <cell r="F205" t="str">
            <v>内分泌障害</v>
          </cell>
          <cell r="G205" t="str">
            <v>眼障害</v>
          </cell>
          <cell r="H205" t="str">
            <v>胃腸障害</v>
          </cell>
          <cell r="I205" t="str">
            <v>一般・全身障害および投与部位の状態</v>
          </cell>
          <cell r="J205" t="str">
            <v>肝胆道系障害</v>
          </cell>
          <cell r="K205" t="str">
            <v>免疫系障害</v>
          </cell>
          <cell r="L205" t="str">
            <v>感染症および寄生虫症</v>
          </cell>
          <cell r="M205" t="str">
            <v>傷害･中毒および処置合併症</v>
          </cell>
          <cell r="N205" t="str">
            <v>臨床検査</v>
          </cell>
          <cell r="O205" t="str">
            <v>代謝および栄養障害</v>
          </cell>
          <cell r="P205" t="str">
            <v>筋骨格系および結合組織障害</v>
          </cell>
          <cell r="Q205" t="str">
            <v>良性･悪性および詳細不明の新生物【嚢胞およびポリープを含む】</v>
          </cell>
          <cell r="R205" t="str">
            <v>神経系障害</v>
          </cell>
          <cell r="S205" t="str">
            <v>妊娠･産褥および周産期の状態</v>
          </cell>
          <cell r="T205" t="str">
            <v>精神障害</v>
          </cell>
          <cell r="U205" t="str">
            <v>腎および尿路障害</v>
          </cell>
          <cell r="V205" t="str">
            <v>生殖系および乳房障害</v>
          </cell>
          <cell r="W205" t="str">
            <v>呼吸器・胸郭および縦隔障害</v>
          </cell>
          <cell r="X205" t="str">
            <v>皮膚および皮下組織障害</v>
          </cell>
          <cell r="Y205" t="str">
            <v>社会環境</v>
          </cell>
          <cell r="Z205" t="str">
            <v>外科および内科処置</v>
          </cell>
          <cell r="AA205" t="str">
            <v>血管障害</v>
          </cell>
        </row>
      </sheetData>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担当医師情報"/>
      <sheetName val="選択データがん種"/>
      <sheetName val="2.症例基本情報"/>
      <sheetName val="3.患者背景情報"/>
      <sheetName val="4.がん種情報"/>
      <sheetName val="5.検体情報"/>
      <sheetName val="6.薬物療法"/>
      <sheetName val="選択データ"/>
      <sheetName val="がん種区分がん種リスト"/>
      <sheetName val="診断名リスト"/>
      <sheetName val="有害事象名一覧"/>
    </sheetNames>
    <sheetDataSet>
      <sheetData sheetId="0"/>
      <sheetData sheetId="1"/>
      <sheetData sheetId="2"/>
      <sheetData sheetId="3"/>
      <sheetData sheetId="4"/>
      <sheetData sheetId="5"/>
      <sheetData sheetId="6"/>
      <sheetData sheetId="7">
        <row r="12">
          <cell r="B12" t="str">
            <v>頭頸部がん</v>
          </cell>
          <cell r="C12" t="str">
            <v>消化器がん</v>
          </cell>
          <cell r="D12" t="str">
            <v>肺がん・胸腺がん</v>
          </cell>
          <cell r="E12" t="str">
            <v>皮膚がん・悪性黒色腫</v>
          </cell>
          <cell r="F12" t="str">
            <v>中皮腫・骨・軟部組織腫瘍</v>
          </cell>
          <cell r="G12" t="str">
            <v>乳腺・女性生殖器腫瘍</v>
          </cell>
          <cell r="H12" t="str">
            <v>前立腺がん・男性生殖器腫瘍</v>
          </cell>
          <cell r="I12" t="str">
            <v>泌尿器がん</v>
          </cell>
          <cell r="J12" t="str">
            <v>脳・中枢神経系腫瘍</v>
          </cell>
          <cell r="K12" t="str">
            <v>甲状腺・内分泌腺腫瘍</v>
          </cell>
          <cell r="L12" t="str">
            <v>原発不明がん</v>
          </cell>
          <cell r="M12" t="str">
            <v>希少がん</v>
          </cell>
          <cell r="N12" t="str">
            <v>その他</v>
          </cell>
        </row>
      </sheetData>
      <sheetData sheetId="8"/>
      <sheetData sheetId="9"/>
      <sheetData sheetId="10">
        <row r="5">
          <cell r="C5" t="str">
            <v>血液およびリンパ系障害</v>
          </cell>
          <cell r="D5" t="str">
            <v>心臓障害</v>
          </cell>
          <cell r="E5" t="str">
            <v>先天性・家族性および遺伝性障害</v>
          </cell>
          <cell r="F5" t="str">
            <v>耳および迷路障害</v>
          </cell>
          <cell r="G5" t="str">
            <v>内分泌障害</v>
          </cell>
          <cell r="H5" t="str">
            <v>眼障害</v>
          </cell>
          <cell r="I5" t="str">
            <v>胃腸障害</v>
          </cell>
          <cell r="J5" t="str">
            <v>一般・全身障害および投与部位の状態</v>
          </cell>
          <cell r="K5" t="str">
            <v>肝胆道系障害</v>
          </cell>
          <cell r="L5" t="str">
            <v>免疫系障害</v>
          </cell>
          <cell r="M5" t="str">
            <v>感染症および寄生虫症</v>
          </cell>
          <cell r="N5" t="str">
            <v>傷害・中毒および処置合併症</v>
          </cell>
          <cell r="O5" t="str">
            <v>臨床検査</v>
          </cell>
          <cell r="P5" t="str">
            <v>代謝および栄養障害</v>
          </cell>
          <cell r="Q5" t="str">
            <v>筋骨格系および結合組織障害</v>
          </cell>
          <cell r="R5" t="str">
            <v>良性､悪性および詳細不明の新生物</v>
          </cell>
          <cell r="S5" t="str">
            <v>神経系障害</v>
          </cell>
          <cell r="T5" t="str">
            <v>妊娠・産褥および周産期の状態</v>
          </cell>
          <cell r="U5" t="str">
            <v>精神障害</v>
          </cell>
          <cell r="V5" t="str">
            <v>腎および尿路障害</v>
          </cell>
          <cell r="W5" t="str">
            <v>生殖系および乳房障害</v>
          </cell>
          <cell r="X5" t="str">
            <v>呼吸器・胸郭および縦隔障害</v>
          </cell>
          <cell r="Y5" t="str">
            <v>皮膚および皮下組織障害</v>
          </cell>
          <cell r="Z5" t="str">
            <v>社会環境</v>
          </cell>
          <cell r="AA5" t="str">
            <v>外科および内科処置</v>
          </cell>
          <cell r="AB5" t="str">
            <v>血管障害</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1.担当医師情報"/>
      <sheetName val="2.患者基本情報"/>
      <sheetName val="3.患者背景情報"/>
      <sheetName val="4.検体情報"/>
      <sheetName val="5.がん種情報"/>
      <sheetName val="6.薬物療法"/>
      <sheetName val="印刷用"/>
      <sheetName val="印刷用_薬物療法(EP前)"/>
      <sheetName val="がん種区分OncoTree"/>
      <sheetName val="選択データがん種"/>
      <sheetName val="がん種Tree"/>
      <sheetName val="選択データの元"/>
      <sheetName val="memo"/>
      <sheetName val="印刷用 (2)"/>
      <sheetName val="有害事象名一覧"/>
      <sheetName val="選択データ"/>
      <sheetName val="v2 C-CAT入力_外部用_0613"/>
    </sheetNames>
    <sheetDataSet>
      <sheetData sheetId="0" refreshError="1"/>
      <sheetData sheetId="1"/>
      <sheetData sheetId="2"/>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ow r="12">
          <cell r="B12" t="str">
            <v>頭頸部がん</v>
          </cell>
          <cell r="C12" t="str">
            <v>消化器がん</v>
          </cell>
          <cell r="D12" t="str">
            <v>肺がん・胸腺がん</v>
          </cell>
          <cell r="E12" t="str">
            <v>皮膚がん・悪性黒色腫</v>
          </cell>
          <cell r="F12" t="str">
            <v>中皮腫・骨・軟部組織腫瘍</v>
          </cell>
          <cell r="G12" t="str">
            <v>乳腺・女性生殖器腫瘍</v>
          </cell>
          <cell r="H12" t="str">
            <v>前立腺がん・男性生殖器腫瘍</v>
          </cell>
          <cell r="I12" t="str">
            <v>泌尿器がん</v>
          </cell>
          <cell r="J12" t="str">
            <v>脳・中枢神経系腫瘍</v>
          </cell>
          <cell r="K12" t="str">
            <v>甲状腺・内分泌腺腫瘍</v>
          </cell>
          <cell r="L12" t="str">
            <v>原発不明がん</v>
          </cell>
          <cell r="M12" t="str">
            <v>希少がん</v>
          </cell>
          <cell r="N12" t="str">
            <v>その他</v>
          </cell>
        </row>
      </sheetData>
      <sheetData sheetId="17"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00000000}" name="テーブル128" displayName="テーブル128" ref="B226:B238" totalsRowShown="0" headerRowDxfId="698" dataDxfId="696" headerRowBorderDxfId="697" tableBorderDxfId="695" totalsRowBorderDxfId="694">
  <tableColumns count="1">
    <tableColumn id="1" xr3:uid="{00000000-0010-0000-0000-000001000000}" name="血液およびリンパ系障害" dataDxfId="693"/>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09000000}" name="テーブル1037" displayName="テーブル1037" ref="K226:K232" totalsRowShown="0" headerRowDxfId="644" dataDxfId="642" headerRowBorderDxfId="643" tableBorderDxfId="641" totalsRowBorderDxfId="640">
  <tableColumns count="1">
    <tableColumn id="1" xr3:uid="{00000000-0010-0000-0900-000001000000}" name="免疫系障害" dataDxfId="639"/>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0A000000}" name="テーブル1138" displayName="テーブル1138" ref="L226:L314" totalsRowShown="0" headerRowDxfId="638" dataDxfId="636" headerRowBorderDxfId="637" tableBorderDxfId="635" totalsRowBorderDxfId="634">
  <tableColumns count="1">
    <tableColumn id="1" xr3:uid="{00000000-0010-0000-0A00-000001000000}" name="感染症および寄生虫症" dataDxfId="633"/>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0B000000}" name="テーブル1239" displayName="テーブル1239" ref="M226:M305" totalsRowShown="0" headerRowDxfId="632" dataDxfId="630" headerRowBorderDxfId="631" tableBorderDxfId="629" totalsRowBorderDxfId="628">
  <tableColumns count="1">
    <tableColumn id="1" xr3:uid="{00000000-0010-0000-0B00-000001000000}" name="傷害、中毒および処置合併症" dataDxfId="627"/>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0C000000}" name="テーブル1340" displayName="テーブル1340" ref="N226:N268" totalsRowShown="0" headerRowDxfId="626" dataDxfId="624" headerRowBorderDxfId="625" tableBorderDxfId="623" totalsRowBorderDxfId="622">
  <tableColumns count="1">
    <tableColumn id="1" xr3:uid="{00000000-0010-0000-0C00-000001000000}" name="臨床検査" dataDxfId="621"/>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0D000000}" name="テーブル1441" displayName="テーブル1441" ref="O226:O252" totalsRowShown="0" headerRowDxfId="620" dataDxfId="618" headerRowBorderDxfId="619" tableBorderDxfId="617" totalsRowBorderDxfId="616">
  <tableColumns count="1">
    <tableColumn id="1" xr3:uid="{00000000-0010-0000-0D00-000001000000}" name="代謝および栄養障害" dataDxfId="615"/>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0E000000}" name="テーブル1542" displayName="テーブル1542" ref="P226:P270" totalsRowShown="0" headerRowDxfId="614" dataDxfId="612" headerRowBorderDxfId="613" tableBorderDxfId="611" totalsRowBorderDxfId="610">
  <tableColumns count="1">
    <tableColumn id="1" xr3:uid="{00000000-0010-0000-0E00-000001000000}" name="筋骨格系および結合組織障害" dataDxfId="609"/>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0F000000}" name="テーブル1643" displayName="テーブル1643" ref="Q226:Q233" totalsRowShown="0" headerRowDxfId="608" dataDxfId="606" headerRowBorderDxfId="607" tableBorderDxfId="605" totalsRowBorderDxfId="604">
  <tableColumns count="1">
    <tableColumn id="1" xr3:uid="{00000000-0010-0000-0F00-000001000000}" name="良性、悪性および詳細不明の新生物（嚢胞およびポリープを含む）" dataDxfId="603"/>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10000000}" name="テーブル1944" displayName="テーブル1944" ref="R226:R294" totalsRowShown="0" headerRowDxfId="602" dataDxfId="600" headerRowBorderDxfId="601" tableBorderDxfId="599" totalsRowBorderDxfId="598">
  <tableColumns count="1">
    <tableColumn id="1" xr3:uid="{00000000-0010-0000-1000-000001000000}" name="神経系障害" dataDxfId="597"/>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11000000}" name="テーブル2045" displayName="テーブル2045" ref="S226:S230" totalsRowShown="0" headerRowDxfId="596" dataDxfId="594" headerRowBorderDxfId="595" tableBorderDxfId="593" totalsRowBorderDxfId="592">
  <tableColumns count="1">
    <tableColumn id="1" xr3:uid="{00000000-0010-0000-1100-000001000000}" name="妊娠、産褥および周産期の状態" dataDxfId="591"/>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12000000}" name="テーブル2146" displayName="テーブル2146" ref="T226:T247" totalsRowShown="0" headerRowDxfId="590" dataDxfId="588" headerRowBorderDxfId="589" tableBorderDxfId="587" totalsRowBorderDxfId="586">
  <tableColumns count="1">
    <tableColumn id="1" xr3:uid="{00000000-0010-0000-1200-000001000000}" name="精神障害" dataDxfId="585"/>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01000000}" name="テーブル229" displayName="テーブル229" ref="C226:C260" totalsRowShown="0" headerRowDxfId="692" dataDxfId="690" headerRowBorderDxfId="691" tableBorderDxfId="689" totalsRowBorderDxfId="688">
  <tableColumns count="1">
    <tableColumn id="1" xr3:uid="{00000000-0010-0000-0100-000001000000}" name="心臓障害" dataDxfId="687"/>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13000000}" name="テーブル2247" displayName="テーブル2247" ref="U226:U249" totalsRowShown="0" headerRowDxfId="584" dataDxfId="582" headerRowBorderDxfId="583" tableBorderDxfId="581" totalsRowBorderDxfId="580">
  <tableColumns count="1">
    <tableColumn id="1" xr3:uid="{00000000-0010-0000-1300-000001000000}" name="腎および尿路障害" dataDxfId="579"/>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14000000}" name="テーブル2348" displayName="テーブル2348" ref="V226:V276" totalsRowShown="0" headerRowDxfId="578" dataDxfId="576" headerRowBorderDxfId="577" tableBorderDxfId="575" totalsRowBorderDxfId="574">
  <tableColumns count="1">
    <tableColumn id="1" xr3:uid="{00000000-0010-0000-1400-000001000000}" name="生殖系および乳房障害" dataDxfId="573"/>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00000000-000C-0000-FFFF-FFFF15000000}" name="テーブル2449" displayName="テーブル2449" ref="W226:W288" totalsRowShown="0" headerRowDxfId="572" dataDxfId="570" headerRowBorderDxfId="571" tableBorderDxfId="569" totalsRowBorderDxfId="568">
  <tableColumns count="1">
    <tableColumn id="1" xr3:uid="{00000000-0010-0000-1500-000001000000}" name="呼吸器・胸郭および縦隔障害" dataDxfId="567"/>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00000000-000C-0000-FFFF-FFFF16000000}" name="テーブル2550" displayName="テーブル2550" ref="X226:X265" totalsRowShown="0" headerRowDxfId="566" dataDxfId="564" headerRowBorderDxfId="565" tableBorderDxfId="563" totalsRowBorderDxfId="562">
  <tableColumns count="1">
    <tableColumn id="1" xr3:uid="{00000000-0010-0000-1600-000001000000}" name="皮膚および皮下組織障害" dataDxfId="561"/>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00000000-000C-0000-FFFF-FFFF17000000}" name="テーブル2651" displayName="テーブル2651" ref="Y226:Y227" totalsRowShown="0" headerRowDxfId="560" dataDxfId="558" headerRowBorderDxfId="559" tableBorderDxfId="557" totalsRowBorderDxfId="556">
  <tableColumns count="1">
    <tableColumn id="1" xr3:uid="{00000000-0010-0000-1700-000001000000}" name="社会環境" dataDxfId="555"/>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18000000}" name="テーブル2752" displayName="テーブル2752" ref="Z226:Z227" totalsRowShown="0" headerRowDxfId="554" dataDxfId="552" headerRowBorderDxfId="553" tableBorderDxfId="551" totalsRowBorderDxfId="550">
  <tableColumns count="1">
    <tableColumn id="1" xr3:uid="{00000000-0010-0000-1800-000001000000}" name="外科および内科処置" dataDxfId="549"/>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19000000}" name="テーブル2853" displayName="テーブル2853" ref="AA226:AA243" totalsRowShown="0" headerRowDxfId="548" dataDxfId="546" headerRowBorderDxfId="547" tableBorderDxfId="545" totalsRowBorderDxfId="544">
  <tableColumns count="1">
    <tableColumn id="1" xr3:uid="{00000000-0010-0000-1900-000001000000}" name="血管障害" dataDxfId="543"/>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02000000}" name="テーブル330" displayName="テーブル330" ref="D226:D227" totalsRowShown="0" headerRowDxfId="686" dataDxfId="684" headerRowBorderDxfId="685" tableBorderDxfId="683" totalsRowBorderDxfId="682">
  <tableColumns count="1">
    <tableColumn id="1" xr3:uid="{00000000-0010-0000-0200-000001000000}" name="先天性、家族性および遺伝性障害" dataDxfId="681"/>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03000000}" name="テーブル431" displayName="テーブル431" ref="E226:E234" totalsRowShown="0" headerRowDxfId="680" dataDxfId="678" headerRowBorderDxfId="679" tableBorderDxfId="677" totalsRowBorderDxfId="676">
  <tableColumns count="1">
    <tableColumn id="1" xr3:uid="{00000000-0010-0000-0300-000001000000}" name="耳および迷路障害" dataDxfId="675"/>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04000000}" name="テーブル532" displayName="テーブル532" ref="F226:F240" totalsRowShown="0" headerRowDxfId="674" dataDxfId="672" headerRowBorderDxfId="673" tableBorderDxfId="671" totalsRowBorderDxfId="670">
  <tableColumns count="1">
    <tableColumn id="1" xr3:uid="{00000000-0010-0000-0400-000001000000}" name="内分泌障害" dataDxfId="669"/>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05000000}" name="テーブル633" displayName="テーブル633" ref="G226:G252" totalsRowShown="0" headerRowDxfId="668" dataDxfId="666" headerRowBorderDxfId="667" tableBorderDxfId="665" totalsRowBorderDxfId="664">
  <tableColumns count="1">
    <tableColumn id="1" xr3:uid="{00000000-0010-0000-0500-000001000000}" name="眼障害" dataDxfId="663"/>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06000000}" name="テーブル734" displayName="テーブル734" ref="H226:H348" totalsRowShown="0" headerRowDxfId="662" dataDxfId="660" headerRowBorderDxfId="661" tableBorderDxfId="659" totalsRowBorderDxfId="658">
  <tableColumns count="1">
    <tableColumn id="1" xr3:uid="{00000000-0010-0000-0600-000001000000}" name="胃腸障害" dataDxfId="657"/>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07000000}" name="テーブル835" displayName="テーブル835" ref="I226:I251" totalsRowShown="0" headerRowDxfId="656" dataDxfId="654" headerRowBorderDxfId="655" tableBorderDxfId="653" totalsRowBorderDxfId="652">
  <tableColumns count="1">
    <tableColumn id="1" xr3:uid="{00000000-0010-0000-0700-000001000000}" name="一般・全身障害および投与部位の状態" dataDxfId="651"/>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08000000}" name="テーブル936" displayName="テーブル936" ref="J226:J244" totalsRowShown="0" headerRowDxfId="650" dataDxfId="648" headerRowBorderDxfId="649" tableBorderDxfId="647" totalsRowBorderDxfId="646">
  <tableColumns count="1">
    <tableColumn id="1" xr3:uid="{00000000-0010-0000-0800-000001000000}" name="肝胆道系障害" dataDxfId="645"/>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18" Type="http://schemas.openxmlformats.org/officeDocument/2006/relationships/table" Target="../tables/table16.xml"/><Relationship Id="rId26" Type="http://schemas.openxmlformats.org/officeDocument/2006/relationships/table" Target="../tables/table24.xml"/><Relationship Id="rId3" Type="http://schemas.openxmlformats.org/officeDocument/2006/relationships/table" Target="../tables/table1.xml"/><Relationship Id="rId21" Type="http://schemas.openxmlformats.org/officeDocument/2006/relationships/table" Target="../tables/table19.xml"/><Relationship Id="rId7" Type="http://schemas.openxmlformats.org/officeDocument/2006/relationships/table" Target="../tables/table5.xml"/><Relationship Id="rId12" Type="http://schemas.openxmlformats.org/officeDocument/2006/relationships/table" Target="../tables/table10.xml"/><Relationship Id="rId17" Type="http://schemas.openxmlformats.org/officeDocument/2006/relationships/table" Target="../tables/table15.xml"/><Relationship Id="rId25" Type="http://schemas.openxmlformats.org/officeDocument/2006/relationships/table" Target="../tables/table23.xml"/><Relationship Id="rId2" Type="http://schemas.openxmlformats.org/officeDocument/2006/relationships/vmlDrawing" Target="../drawings/vmlDrawing2.vml"/><Relationship Id="rId16" Type="http://schemas.openxmlformats.org/officeDocument/2006/relationships/table" Target="../tables/table14.xml"/><Relationship Id="rId20" Type="http://schemas.openxmlformats.org/officeDocument/2006/relationships/table" Target="../tables/table18.xml"/><Relationship Id="rId29" Type="http://schemas.openxmlformats.org/officeDocument/2006/relationships/comments" Target="../comments2.xml"/><Relationship Id="rId1" Type="http://schemas.openxmlformats.org/officeDocument/2006/relationships/printerSettings" Target="../printerSettings/printerSettings7.bin"/><Relationship Id="rId6" Type="http://schemas.openxmlformats.org/officeDocument/2006/relationships/table" Target="../tables/table4.xml"/><Relationship Id="rId11" Type="http://schemas.openxmlformats.org/officeDocument/2006/relationships/table" Target="../tables/table9.xml"/><Relationship Id="rId24" Type="http://schemas.openxmlformats.org/officeDocument/2006/relationships/table" Target="../tables/table22.xml"/><Relationship Id="rId5" Type="http://schemas.openxmlformats.org/officeDocument/2006/relationships/table" Target="../tables/table3.xml"/><Relationship Id="rId15" Type="http://schemas.openxmlformats.org/officeDocument/2006/relationships/table" Target="../tables/table13.xml"/><Relationship Id="rId23" Type="http://schemas.openxmlformats.org/officeDocument/2006/relationships/table" Target="../tables/table21.xml"/><Relationship Id="rId28" Type="http://schemas.openxmlformats.org/officeDocument/2006/relationships/table" Target="../tables/table26.xml"/><Relationship Id="rId10" Type="http://schemas.openxmlformats.org/officeDocument/2006/relationships/table" Target="../tables/table8.xml"/><Relationship Id="rId19" Type="http://schemas.openxmlformats.org/officeDocument/2006/relationships/table" Target="../tables/table17.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 Id="rId22" Type="http://schemas.openxmlformats.org/officeDocument/2006/relationships/table" Target="../tables/table20.xml"/><Relationship Id="rId27" Type="http://schemas.openxmlformats.org/officeDocument/2006/relationships/table" Target="../tables/table2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98B88-EB6C-4EC5-8434-D90387F3B68A}">
  <sheetPr>
    <tabColor theme="8" tint="-0.249977111117893"/>
    <pageSetUpPr fitToPage="1"/>
  </sheetPr>
  <dimension ref="A1:S26"/>
  <sheetViews>
    <sheetView showGridLines="0" tabSelected="1" zoomScale="70" zoomScaleNormal="70" workbookViewId="0">
      <selection activeCell="H1" sqref="H1:N1"/>
    </sheetView>
  </sheetViews>
  <sheetFormatPr defaultRowHeight="18"/>
  <cols>
    <col min="1" max="1" width="3.3984375" customWidth="1"/>
    <col min="10" max="10" width="21.296875" customWidth="1"/>
    <col min="11" max="11" width="18.3984375" customWidth="1"/>
    <col min="12" max="12" width="10.69921875" customWidth="1"/>
    <col min="16" max="16" width="20.19921875" customWidth="1"/>
  </cols>
  <sheetData>
    <row r="1" spans="1:19" ht="28.8">
      <c r="B1" s="88"/>
      <c r="C1" s="89"/>
      <c r="D1" s="89"/>
      <c r="E1" s="89"/>
      <c r="F1" s="89"/>
      <c r="G1" s="89"/>
      <c r="H1" s="314" t="s">
        <v>4784</v>
      </c>
      <c r="I1" s="314"/>
      <c r="J1" s="314"/>
      <c r="K1" s="314"/>
      <c r="L1" s="314"/>
      <c r="M1" s="314"/>
      <c r="N1" s="314"/>
      <c r="O1" s="89"/>
      <c r="P1" s="182" t="s">
        <v>4899</v>
      </c>
      <c r="Q1" s="89"/>
      <c r="R1" s="89"/>
      <c r="S1" s="89"/>
    </row>
    <row r="2" spans="1:19">
      <c r="A2" s="2"/>
      <c r="B2" s="2"/>
      <c r="C2" s="2"/>
      <c r="D2" s="2"/>
      <c r="E2" s="2"/>
      <c r="F2" s="2"/>
      <c r="G2" s="2"/>
      <c r="H2" s="2"/>
      <c r="I2" s="2"/>
      <c r="J2" s="2"/>
      <c r="K2" s="2"/>
    </row>
    <row r="3" spans="1:19" ht="19.8">
      <c r="A3" s="90"/>
      <c r="B3" s="90"/>
      <c r="C3" s="90"/>
      <c r="D3" s="90"/>
      <c r="E3" s="90"/>
      <c r="F3" s="90"/>
      <c r="G3" s="90"/>
      <c r="H3" s="90"/>
      <c r="N3" s="275"/>
      <c r="O3" s="183" t="s">
        <v>4881</v>
      </c>
      <c r="P3" s="275"/>
      <c r="Q3" s="275"/>
      <c r="R3" s="275"/>
    </row>
    <row r="4" spans="1:19" ht="18.600000000000001" thickBot="1">
      <c r="A4" s="2"/>
      <c r="B4" s="2"/>
      <c r="C4" s="2"/>
      <c r="D4" s="2"/>
      <c r="E4" s="2"/>
      <c r="F4" s="2"/>
      <c r="G4" s="2"/>
      <c r="H4" s="2"/>
      <c r="I4" s="2"/>
      <c r="J4" s="2"/>
      <c r="K4" s="2"/>
    </row>
    <row r="5" spans="1:19" ht="19.95" customHeight="1">
      <c r="B5" s="305" t="s">
        <v>4792</v>
      </c>
      <c r="C5" s="306"/>
      <c r="D5" s="306"/>
      <c r="E5" s="306"/>
      <c r="F5" s="306"/>
      <c r="G5" s="306"/>
      <c r="H5" s="306"/>
      <c r="I5" s="306"/>
      <c r="J5" s="306"/>
      <c r="K5" s="306"/>
      <c r="L5" s="306"/>
      <c r="M5" s="306"/>
      <c r="N5" s="306"/>
      <c r="O5" s="306"/>
      <c r="P5" s="306"/>
      <c r="Q5" s="306"/>
      <c r="R5" s="307"/>
    </row>
    <row r="6" spans="1:19" ht="19.95" customHeight="1">
      <c r="B6" s="308"/>
      <c r="C6" s="309"/>
      <c r="D6" s="309"/>
      <c r="E6" s="309"/>
      <c r="F6" s="309"/>
      <c r="G6" s="309"/>
      <c r="H6" s="309"/>
      <c r="I6" s="309"/>
      <c r="J6" s="309"/>
      <c r="K6" s="309"/>
      <c r="L6" s="309"/>
      <c r="M6" s="309"/>
      <c r="N6" s="309"/>
      <c r="O6" s="309"/>
      <c r="P6" s="309"/>
      <c r="Q6" s="309"/>
      <c r="R6" s="310"/>
    </row>
    <row r="7" spans="1:19" ht="19.95" customHeight="1">
      <c r="B7" s="308"/>
      <c r="C7" s="309"/>
      <c r="D7" s="309"/>
      <c r="E7" s="309"/>
      <c r="F7" s="309"/>
      <c r="G7" s="309"/>
      <c r="H7" s="309"/>
      <c r="I7" s="309"/>
      <c r="J7" s="309"/>
      <c r="K7" s="309"/>
      <c r="L7" s="309"/>
      <c r="M7" s="309"/>
      <c r="N7" s="309"/>
      <c r="O7" s="309"/>
      <c r="P7" s="309"/>
      <c r="Q7" s="309"/>
      <c r="R7" s="310"/>
    </row>
    <row r="8" spans="1:19" ht="19.95" customHeight="1">
      <c r="B8" s="308"/>
      <c r="C8" s="309"/>
      <c r="D8" s="309"/>
      <c r="E8" s="309"/>
      <c r="F8" s="309"/>
      <c r="G8" s="309"/>
      <c r="H8" s="309"/>
      <c r="I8" s="309"/>
      <c r="J8" s="309"/>
      <c r="K8" s="309"/>
      <c r="L8" s="309"/>
      <c r="M8" s="309"/>
      <c r="N8" s="309"/>
      <c r="O8" s="309"/>
      <c r="P8" s="309"/>
      <c r="Q8" s="309"/>
      <c r="R8" s="310"/>
    </row>
    <row r="9" spans="1:19" ht="19.95" customHeight="1" thickBot="1">
      <c r="B9" s="311"/>
      <c r="C9" s="312"/>
      <c r="D9" s="312"/>
      <c r="E9" s="312"/>
      <c r="F9" s="312"/>
      <c r="G9" s="312"/>
      <c r="H9" s="312"/>
      <c r="I9" s="312"/>
      <c r="J9" s="312"/>
      <c r="K9" s="312"/>
      <c r="L9" s="312"/>
      <c r="M9" s="312"/>
      <c r="N9" s="312"/>
      <c r="O9" s="312"/>
      <c r="P9" s="312"/>
      <c r="Q9" s="312"/>
      <c r="R9" s="313"/>
    </row>
    <row r="10" spans="1:19">
      <c r="A10" s="91" t="s">
        <v>4785</v>
      </c>
      <c r="B10" s="92"/>
      <c r="C10" s="92"/>
      <c r="D10" s="2"/>
      <c r="E10" s="2"/>
      <c r="F10" s="2"/>
      <c r="G10" s="2"/>
      <c r="H10" s="2"/>
      <c r="I10" s="2"/>
      <c r="J10" s="2"/>
      <c r="K10" s="2"/>
    </row>
    <row r="11" spans="1:19" ht="22.2">
      <c r="A11" s="2"/>
      <c r="B11" s="271" t="s">
        <v>4786</v>
      </c>
      <c r="C11" s="272" t="s">
        <v>4882</v>
      </c>
      <c r="D11" s="272"/>
      <c r="E11" s="272"/>
      <c r="F11" s="272"/>
      <c r="G11" s="272"/>
      <c r="H11" s="272"/>
      <c r="I11" s="272"/>
      <c r="J11" s="272"/>
      <c r="K11" s="272"/>
    </row>
    <row r="12" spans="1:19" ht="22.2">
      <c r="A12" s="2"/>
      <c r="B12" s="271"/>
      <c r="C12" s="304" t="s">
        <v>4883</v>
      </c>
      <c r="D12" s="304"/>
      <c r="E12" s="304"/>
      <c r="F12" s="304"/>
      <c r="G12" s="304"/>
      <c r="H12" s="304"/>
      <c r="I12" s="304"/>
      <c r="J12" s="304"/>
      <c r="K12" s="272"/>
    </row>
    <row r="13" spans="1:19" ht="22.2">
      <c r="A13" s="2"/>
      <c r="B13" s="271"/>
      <c r="C13" s="304"/>
      <c r="D13" s="304"/>
      <c r="E13" s="304"/>
      <c r="F13" s="304"/>
      <c r="G13" s="304"/>
      <c r="H13" s="304"/>
      <c r="I13" s="304"/>
      <c r="J13" s="304"/>
      <c r="K13" s="273"/>
    </row>
    <row r="14" spans="1:19" ht="22.2">
      <c r="A14" s="2"/>
      <c r="B14" s="271" t="s">
        <v>4787</v>
      </c>
      <c r="C14" s="304" t="s">
        <v>4900</v>
      </c>
      <c r="D14" s="304"/>
      <c r="E14" s="304"/>
      <c r="F14" s="304"/>
      <c r="G14" s="304"/>
      <c r="H14" s="304"/>
      <c r="I14" s="304"/>
      <c r="J14" s="304"/>
      <c r="K14" s="304"/>
    </row>
    <row r="15" spans="1:19" ht="22.2">
      <c r="A15" s="2"/>
      <c r="B15" s="271" t="s">
        <v>4788</v>
      </c>
      <c r="C15" s="315" t="s">
        <v>4901</v>
      </c>
      <c r="D15" s="315"/>
      <c r="E15" s="315"/>
      <c r="F15" s="315"/>
      <c r="G15" s="315"/>
      <c r="H15" s="315"/>
      <c r="I15" s="315"/>
      <c r="J15" s="315"/>
      <c r="K15" s="315"/>
      <c r="L15" s="315"/>
      <c r="M15" s="18"/>
    </row>
    <row r="16" spans="1:19" ht="22.2">
      <c r="A16" s="2"/>
      <c r="B16" s="271"/>
      <c r="C16" s="315"/>
      <c r="D16" s="315"/>
      <c r="E16" s="315"/>
      <c r="F16" s="315"/>
      <c r="G16" s="315"/>
      <c r="H16" s="315"/>
      <c r="I16" s="315"/>
      <c r="J16" s="315"/>
      <c r="K16" s="315"/>
      <c r="L16" s="315"/>
    </row>
    <row r="17" spans="1:19">
      <c r="A17" s="2"/>
      <c r="B17" s="2"/>
      <c r="C17" s="315"/>
      <c r="D17" s="315"/>
      <c r="E17" s="315"/>
      <c r="F17" s="315"/>
      <c r="G17" s="315"/>
      <c r="H17" s="315"/>
      <c r="I17" s="315"/>
      <c r="J17" s="315"/>
      <c r="K17" s="315"/>
      <c r="L17" s="315"/>
    </row>
    <row r="18" spans="1:19">
      <c r="A18" s="2"/>
      <c r="C18" s="94"/>
      <c r="D18" s="94"/>
      <c r="E18" s="94"/>
      <c r="F18" s="94"/>
      <c r="G18" s="94"/>
      <c r="H18" s="94"/>
      <c r="I18" s="94"/>
      <c r="J18" s="94"/>
      <c r="K18" s="94"/>
    </row>
    <row r="19" spans="1:19" ht="26.4">
      <c r="A19" s="2"/>
      <c r="B19" s="274"/>
      <c r="C19" s="299"/>
      <c r="D19" s="267"/>
      <c r="E19" s="267"/>
      <c r="F19" s="267"/>
      <c r="G19" s="267"/>
      <c r="H19" s="267"/>
      <c r="I19" s="272"/>
      <c r="J19" s="94"/>
      <c r="K19" s="94"/>
    </row>
    <row r="20" spans="1:19" ht="22.8" thickBot="1">
      <c r="A20" s="2"/>
      <c r="B20" s="266"/>
      <c r="C20" s="95"/>
      <c r="D20" s="95"/>
      <c r="E20" s="95"/>
      <c r="F20" s="95"/>
      <c r="G20" s="95"/>
      <c r="H20" s="95"/>
      <c r="I20" s="95"/>
      <c r="J20" s="95"/>
      <c r="K20" s="95"/>
    </row>
    <row r="21" spans="1:19" ht="22.05" customHeight="1" thickTop="1" thickBot="1">
      <c r="C21" s="300" t="s">
        <v>4903</v>
      </c>
      <c r="G21" s="302"/>
      <c r="H21" s="302"/>
      <c r="I21" s="302"/>
      <c r="J21" s="303"/>
      <c r="K21" s="303"/>
      <c r="O21" s="184" t="s">
        <v>4789</v>
      </c>
      <c r="P21" s="185"/>
      <c r="Q21" s="185"/>
      <c r="R21" s="186"/>
      <c r="S21" s="298"/>
    </row>
    <row r="22" spans="1:19" ht="18" customHeight="1" thickTop="1">
      <c r="A22" s="2"/>
      <c r="C22" s="301"/>
      <c r="D22" s="301"/>
      <c r="E22" s="301"/>
      <c r="F22" s="301"/>
      <c r="O22" s="187" t="s">
        <v>4790</v>
      </c>
      <c r="P22" s="2"/>
      <c r="Q22" s="2"/>
      <c r="S22" s="188"/>
    </row>
    <row r="23" spans="1:19" ht="18" customHeight="1" thickBot="1">
      <c r="A23" s="2"/>
      <c r="O23" s="189" t="s">
        <v>4791</v>
      </c>
      <c r="P23" s="190"/>
      <c r="Q23" s="190"/>
      <c r="R23" s="190"/>
      <c r="S23" s="191"/>
    </row>
    <row r="24" spans="1:19" ht="18.600000000000001" thickTop="1">
      <c r="A24" s="2"/>
    </row>
    <row r="25" spans="1:19">
      <c r="A25" s="2"/>
    </row>
    <row r="26" spans="1:19" ht="18" customHeight="1">
      <c r="A26" s="2"/>
    </row>
  </sheetData>
  <mergeCells count="5">
    <mergeCell ref="C14:K14"/>
    <mergeCell ref="B5:R9"/>
    <mergeCell ref="C12:J13"/>
    <mergeCell ref="H1:N1"/>
    <mergeCell ref="C15:L17"/>
  </mergeCells>
  <phoneticPr fontId="10"/>
  <pageMargins left="0.70866141732283472" right="0.70866141732283472" top="0.74803149606299213" bottom="0.74803149606299213" header="0.31496062992125984" footer="0.31496062992125984"/>
  <pageSetup paperSize="9" scale="40" orientation="portrait" horizontalDpi="0"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59999389629810485"/>
  </sheetPr>
  <dimension ref="B1:AB128"/>
  <sheetViews>
    <sheetView showGridLines="0" topLeftCell="B1" zoomScaleNormal="100" workbookViewId="0">
      <selection activeCell="C1" sqref="C1"/>
    </sheetView>
  </sheetViews>
  <sheetFormatPr defaultRowHeight="18"/>
  <cols>
    <col min="1" max="1" width="0" hidden="1" customWidth="1"/>
    <col min="2" max="2" width="13.19921875" bestFit="1" customWidth="1"/>
    <col min="3" max="3" width="17.19921875" customWidth="1"/>
    <col min="4" max="4" width="14.59765625" customWidth="1"/>
    <col min="5" max="5" width="16.09765625" customWidth="1"/>
    <col min="6" max="6" width="11.69921875" bestFit="1" customWidth="1"/>
    <col min="7" max="7" width="24.5" bestFit="1" customWidth="1"/>
    <col min="8" max="8" width="21.69921875" bestFit="1" customWidth="1"/>
    <col min="9" max="9" width="23.09765625" bestFit="1" customWidth="1"/>
    <col min="10" max="10" width="41.3984375" bestFit="1" customWidth="1"/>
    <col min="11" max="11" width="25.8984375" bestFit="1" customWidth="1"/>
    <col min="12" max="12" width="24.5" bestFit="1" customWidth="1"/>
    <col min="13" max="13" width="31.59765625" bestFit="1" customWidth="1"/>
    <col min="14" max="14" width="35.796875" bestFit="1" customWidth="1"/>
    <col min="15" max="16" width="30.09765625" bestFit="1" customWidth="1"/>
    <col min="17" max="17" width="35.796875" bestFit="1" customWidth="1"/>
    <col min="18" max="18" width="59.796875" bestFit="1" customWidth="1"/>
    <col min="19" max="19" width="24.5" bestFit="1" customWidth="1"/>
    <col min="20" max="20" width="37.19921875" bestFit="1" customWidth="1"/>
    <col min="21" max="21" width="23.09765625" bestFit="1" customWidth="1"/>
    <col min="22" max="22" width="28.69921875" bestFit="1" customWidth="1"/>
    <col min="23" max="23" width="31.59765625" bestFit="1" customWidth="1"/>
    <col min="24" max="24" width="35.796875" bestFit="1" customWidth="1"/>
    <col min="25" max="25" width="33" bestFit="1" customWidth="1"/>
    <col min="26" max="26" width="23.09765625" bestFit="1" customWidth="1"/>
    <col min="27" max="27" width="30.09765625" bestFit="1" customWidth="1"/>
    <col min="28" max="28" width="23.09765625" bestFit="1" customWidth="1"/>
  </cols>
  <sheetData>
    <row r="1" spans="2:28">
      <c r="C1" s="47" t="s">
        <v>2943</v>
      </c>
    </row>
    <row r="5" spans="2:28">
      <c r="B5" s="51" t="s">
        <v>1877</v>
      </c>
      <c r="C5" s="13" t="s">
        <v>951</v>
      </c>
      <c r="D5" s="13" t="s">
        <v>952</v>
      </c>
      <c r="E5" s="13" t="s">
        <v>953</v>
      </c>
      <c r="F5" s="13" t="s">
        <v>954</v>
      </c>
      <c r="G5" s="13" t="s">
        <v>955</v>
      </c>
      <c r="H5" s="13" t="s">
        <v>956</v>
      </c>
      <c r="I5" s="13" t="s">
        <v>957</v>
      </c>
      <c r="J5" s="13" t="s">
        <v>958</v>
      </c>
      <c r="K5" s="13" t="s">
        <v>959</v>
      </c>
      <c r="L5" s="13" t="s">
        <v>960</v>
      </c>
      <c r="M5" s="13" t="s">
        <v>961</v>
      </c>
      <c r="N5" s="13" t="s">
        <v>962</v>
      </c>
      <c r="O5" s="13" t="s">
        <v>963</v>
      </c>
      <c r="P5" s="13" t="s">
        <v>964</v>
      </c>
      <c r="Q5" s="13" t="s">
        <v>965</v>
      </c>
      <c r="R5" s="13" t="s">
        <v>3056</v>
      </c>
      <c r="S5" s="13" t="s">
        <v>966</v>
      </c>
      <c r="T5" s="13" t="s">
        <v>967</v>
      </c>
      <c r="U5" s="13" t="s">
        <v>968</v>
      </c>
      <c r="V5" s="13" t="s">
        <v>969</v>
      </c>
      <c r="W5" s="13" t="s">
        <v>970</v>
      </c>
      <c r="X5" s="13" t="s">
        <v>971</v>
      </c>
      <c r="Y5" s="13" t="s">
        <v>972</v>
      </c>
      <c r="Z5" s="13" t="s">
        <v>973</v>
      </c>
      <c r="AA5" s="13" t="s">
        <v>974</v>
      </c>
      <c r="AB5" s="13" t="s">
        <v>975</v>
      </c>
    </row>
    <row r="6" spans="2:28">
      <c r="B6" s="48"/>
    </row>
    <row r="7" spans="2:28" ht="40.799999999999997">
      <c r="B7" s="52" t="s">
        <v>1878</v>
      </c>
      <c r="C7" s="13" t="s">
        <v>939</v>
      </c>
      <c r="D7" s="13" t="s">
        <v>1934</v>
      </c>
      <c r="E7" s="49" t="s">
        <v>1937</v>
      </c>
      <c r="F7" s="13" t="s">
        <v>976</v>
      </c>
      <c r="G7" s="13" t="s">
        <v>977</v>
      </c>
      <c r="H7" s="13" t="s">
        <v>978</v>
      </c>
      <c r="I7" s="13" t="s">
        <v>979</v>
      </c>
      <c r="J7" s="13" t="s">
        <v>980</v>
      </c>
      <c r="K7" s="13" t="s">
        <v>981</v>
      </c>
      <c r="L7" s="13" t="s">
        <v>982</v>
      </c>
      <c r="M7" s="13" t="s">
        <v>983</v>
      </c>
      <c r="N7" s="13" t="s">
        <v>984</v>
      </c>
      <c r="O7" s="13" t="s">
        <v>985</v>
      </c>
      <c r="P7" s="13" t="s">
        <v>986</v>
      </c>
      <c r="Q7" s="13" t="s">
        <v>987</v>
      </c>
      <c r="R7" s="13" t="s">
        <v>988</v>
      </c>
      <c r="S7" s="13" t="s">
        <v>989</v>
      </c>
      <c r="T7" s="13" t="s">
        <v>1929</v>
      </c>
      <c r="U7" s="13" t="s">
        <v>990</v>
      </c>
      <c r="V7" s="13" t="s">
        <v>991</v>
      </c>
      <c r="W7" s="13" t="s">
        <v>992</v>
      </c>
      <c r="X7" s="13" t="s">
        <v>993</v>
      </c>
      <c r="Y7" s="13" t="s">
        <v>994</v>
      </c>
      <c r="Z7" s="13" t="s">
        <v>1959</v>
      </c>
      <c r="AA7" s="13" t="s">
        <v>1960</v>
      </c>
      <c r="AB7" s="13" t="s">
        <v>995</v>
      </c>
    </row>
    <row r="8" spans="2:28">
      <c r="C8" s="13" t="s">
        <v>940</v>
      </c>
      <c r="D8" s="13" t="s">
        <v>1935</v>
      </c>
      <c r="E8" s="13"/>
      <c r="F8" s="13" t="s">
        <v>996</v>
      </c>
      <c r="G8" s="13" t="s">
        <v>997</v>
      </c>
      <c r="H8" s="13" t="s">
        <v>998</v>
      </c>
      <c r="I8" s="13" t="s">
        <v>999</v>
      </c>
      <c r="J8" s="13" t="s">
        <v>1000</v>
      </c>
      <c r="K8" s="13" t="s">
        <v>1001</v>
      </c>
      <c r="L8" s="13" t="s">
        <v>1002</v>
      </c>
      <c r="M8" s="13" t="s">
        <v>1003</v>
      </c>
      <c r="N8" s="13" t="s">
        <v>1004</v>
      </c>
      <c r="O8" s="13" t="s">
        <v>1005</v>
      </c>
      <c r="P8" s="13" t="s">
        <v>1006</v>
      </c>
      <c r="Q8" s="13" t="s">
        <v>1007</v>
      </c>
      <c r="R8" s="13" t="s">
        <v>1008</v>
      </c>
      <c r="S8" s="13" t="s">
        <v>1009</v>
      </c>
      <c r="T8" s="13" t="s">
        <v>1010</v>
      </c>
      <c r="U8" s="13" t="s">
        <v>1011</v>
      </c>
      <c r="V8" s="13" t="s">
        <v>1012</v>
      </c>
      <c r="W8" s="13" t="s">
        <v>1013</v>
      </c>
      <c r="X8" s="13" t="s">
        <v>1014</v>
      </c>
      <c r="Y8" s="13" t="s">
        <v>1015</v>
      </c>
      <c r="Z8" s="13"/>
      <c r="AA8" s="13"/>
      <c r="AB8" s="13" t="s">
        <v>1016</v>
      </c>
    </row>
    <row r="9" spans="2:28">
      <c r="C9" s="13" t="s">
        <v>941</v>
      </c>
      <c r="D9" s="13" t="s">
        <v>1936</v>
      </c>
      <c r="E9" s="13"/>
      <c r="F9" s="13" t="s">
        <v>1017</v>
      </c>
      <c r="G9" s="13" t="s">
        <v>1018</v>
      </c>
      <c r="H9" s="13" t="s">
        <v>1019</v>
      </c>
      <c r="I9" s="13" t="s">
        <v>1020</v>
      </c>
      <c r="J9" s="13" t="s">
        <v>1021</v>
      </c>
      <c r="K9" s="13" t="s">
        <v>1022</v>
      </c>
      <c r="L9" s="13" t="s">
        <v>1023</v>
      </c>
      <c r="M9" s="13" t="s">
        <v>1024</v>
      </c>
      <c r="N9" s="13" t="s">
        <v>1025</v>
      </c>
      <c r="O9" s="13" t="s">
        <v>1026</v>
      </c>
      <c r="P9" s="13" t="s">
        <v>1027</v>
      </c>
      <c r="Q9" s="13" t="s">
        <v>1028</v>
      </c>
      <c r="R9" s="13" t="s">
        <v>1029</v>
      </c>
      <c r="S9" s="13" t="s">
        <v>1030</v>
      </c>
      <c r="T9" s="13" t="s">
        <v>1031</v>
      </c>
      <c r="U9" s="13" t="s">
        <v>1032</v>
      </c>
      <c r="V9" s="13" t="s">
        <v>1033</v>
      </c>
      <c r="W9" s="13" t="s">
        <v>1034</v>
      </c>
      <c r="X9" s="13" t="s">
        <v>1035</v>
      </c>
      <c r="Y9" s="13" t="s">
        <v>1036</v>
      </c>
      <c r="Z9" s="13"/>
      <c r="AA9" s="13"/>
      <c r="AB9" s="13" t="s">
        <v>1037</v>
      </c>
    </row>
    <row r="10" spans="2:28">
      <c r="C10" s="13" t="s">
        <v>942</v>
      </c>
      <c r="D10" s="13" t="s">
        <v>1038</v>
      </c>
      <c r="E10" s="13"/>
      <c r="F10" s="13" t="s">
        <v>1039</v>
      </c>
      <c r="G10" s="13" t="s">
        <v>1040</v>
      </c>
      <c r="H10" s="13" t="s">
        <v>1041</v>
      </c>
      <c r="I10" s="13" t="s">
        <v>1042</v>
      </c>
      <c r="J10" s="13" t="s">
        <v>1043</v>
      </c>
      <c r="K10" s="13" t="s">
        <v>1044</v>
      </c>
      <c r="L10" s="13" t="s">
        <v>1045</v>
      </c>
      <c r="M10" s="13" t="s">
        <v>1046</v>
      </c>
      <c r="N10" s="13" t="s">
        <v>1047</v>
      </c>
      <c r="O10" s="13" t="s">
        <v>1048</v>
      </c>
      <c r="P10" s="13" t="s">
        <v>1049</v>
      </c>
      <c r="Q10" s="13" t="s">
        <v>1050</v>
      </c>
      <c r="R10" s="13" t="s">
        <v>1051</v>
      </c>
      <c r="S10" s="13" t="s">
        <v>1052</v>
      </c>
      <c r="T10" s="13" t="s">
        <v>1953</v>
      </c>
      <c r="U10" s="13" t="s">
        <v>1053</v>
      </c>
      <c r="V10" s="13" t="s">
        <v>1054</v>
      </c>
      <c r="W10" s="13" t="s">
        <v>1055</v>
      </c>
      <c r="X10" s="13" t="s">
        <v>1056</v>
      </c>
      <c r="Y10" s="13" t="s">
        <v>1057</v>
      </c>
      <c r="Z10" s="13"/>
      <c r="AA10" s="13"/>
      <c r="AB10" s="13" t="s">
        <v>1058</v>
      </c>
    </row>
    <row r="11" spans="2:28">
      <c r="C11" s="13" t="s">
        <v>1931</v>
      </c>
      <c r="D11" s="13" t="s">
        <v>1059</v>
      </c>
      <c r="E11" s="13"/>
      <c r="F11" s="13" t="s">
        <v>1060</v>
      </c>
      <c r="G11" s="13" t="s">
        <v>1061</v>
      </c>
      <c r="H11" s="13" t="s">
        <v>1062</v>
      </c>
      <c r="I11" s="13" t="s">
        <v>1063</v>
      </c>
      <c r="J11" s="13" t="s">
        <v>1064</v>
      </c>
      <c r="K11" s="13" t="s">
        <v>1065</v>
      </c>
      <c r="L11" s="13" t="s">
        <v>1066</v>
      </c>
      <c r="M11" s="13" t="s">
        <v>1067</v>
      </c>
      <c r="N11" s="13" t="s">
        <v>1068</v>
      </c>
      <c r="O11" s="13" t="s">
        <v>1069</v>
      </c>
      <c r="P11" s="13" t="s">
        <v>1070</v>
      </c>
      <c r="Q11" s="13" t="s">
        <v>1071</v>
      </c>
      <c r="R11" s="13" t="s">
        <v>1072</v>
      </c>
      <c r="S11" s="13" t="s">
        <v>1073</v>
      </c>
      <c r="T11" s="13"/>
      <c r="U11" s="13" t="s">
        <v>1074</v>
      </c>
      <c r="V11" s="13" t="s">
        <v>1075</v>
      </c>
      <c r="W11" s="13" t="s">
        <v>1076</v>
      </c>
      <c r="X11" s="13" t="s">
        <v>1077</v>
      </c>
      <c r="Y11" s="13" t="s">
        <v>1078</v>
      </c>
      <c r="Z11" s="13"/>
      <c r="AA11" s="13"/>
      <c r="AB11" s="13" t="s">
        <v>1079</v>
      </c>
    </row>
    <row r="12" spans="2:28">
      <c r="C12" s="13" t="s">
        <v>944</v>
      </c>
      <c r="D12" s="13" t="s">
        <v>1080</v>
      </c>
      <c r="E12" s="13"/>
      <c r="F12" s="13" t="s">
        <v>1081</v>
      </c>
      <c r="G12" s="13" t="s">
        <v>1082</v>
      </c>
      <c r="H12" s="13" t="s">
        <v>1083</v>
      </c>
      <c r="I12" s="13" t="s">
        <v>1084</v>
      </c>
      <c r="J12" s="13" t="s">
        <v>1085</v>
      </c>
      <c r="K12" s="13" t="s">
        <v>1086</v>
      </c>
      <c r="L12" s="13" t="s">
        <v>1944</v>
      </c>
      <c r="M12" s="13" t="s">
        <v>1087</v>
      </c>
      <c r="N12" s="13" t="s">
        <v>1088</v>
      </c>
      <c r="O12" s="13" t="s">
        <v>1089</v>
      </c>
      <c r="P12" s="13" t="s">
        <v>1090</v>
      </c>
      <c r="Q12" s="13" t="s">
        <v>1091</v>
      </c>
      <c r="R12" s="13" t="s">
        <v>1092</v>
      </c>
      <c r="S12" s="13" t="s">
        <v>1093</v>
      </c>
      <c r="T12" s="13"/>
      <c r="U12" s="13" t="s">
        <v>1094</v>
      </c>
      <c r="V12" s="13" t="s">
        <v>1095</v>
      </c>
      <c r="W12" s="13" t="s">
        <v>1096</v>
      </c>
      <c r="X12" s="13" t="s">
        <v>1097</v>
      </c>
      <c r="Y12" s="13" t="s">
        <v>1098</v>
      </c>
      <c r="Z12" s="13"/>
      <c r="AA12" s="13"/>
      <c r="AB12" s="13" t="s">
        <v>1099</v>
      </c>
    </row>
    <row r="13" spans="2:28">
      <c r="C13" s="13" t="s">
        <v>945</v>
      </c>
      <c r="D13" s="13" t="s">
        <v>1100</v>
      </c>
      <c r="E13" s="13"/>
      <c r="F13" s="13" t="s">
        <v>1101</v>
      </c>
      <c r="G13" s="13" t="s">
        <v>1102</v>
      </c>
      <c r="H13" s="13" t="s">
        <v>1103</v>
      </c>
      <c r="I13" s="13" t="s">
        <v>1104</v>
      </c>
      <c r="J13" s="13" t="s">
        <v>1105</v>
      </c>
      <c r="K13" s="13" t="s">
        <v>1106</v>
      </c>
      <c r="L13" s="13"/>
      <c r="M13" s="13" t="s">
        <v>1107</v>
      </c>
      <c r="N13" s="13" t="s">
        <v>1108</v>
      </c>
      <c r="O13" s="13" t="s">
        <v>1109</v>
      </c>
      <c r="P13" s="13" t="s">
        <v>1110</v>
      </c>
      <c r="Q13" s="13" t="s">
        <v>1111</v>
      </c>
      <c r="R13" s="13" t="s">
        <v>1950</v>
      </c>
      <c r="S13" s="13" t="s">
        <v>1112</v>
      </c>
      <c r="T13" s="13"/>
      <c r="U13" s="13" t="s">
        <v>1113</v>
      </c>
      <c r="V13" s="13" t="s">
        <v>1114</v>
      </c>
      <c r="W13" s="13" t="s">
        <v>1115</v>
      </c>
      <c r="X13" s="13" t="s">
        <v>1116</v>
      </c>
      <c r="Y13" s="13" t="s">
        <v>1117</v>
      </c>
      <c r="Z13" s="13"/>
      <c r="AA13" s="13"/>
      <c r="AB13" s="13" t="s">
        <v>1118</v>
      </c>
    </row>
    <row r="14" spans="2:28">
      <c r="C14" s="13" t="s">
        <v>946</v>
      </c>
      <c r="D14" s="13" t="s">
        <v>1119</v>
      </c>
      <c r="E14" s="13"/>
      <c r="F14" s="13" t="s">
        <v>1938</v>
      </c>
      <c r="G14" s="13" t="s">
        <v>1120</v>
      </c>
      <c r="H14" s="13" t="s">
        <v>1121</v>
      </c>
      <c r="I14" s="13" t="s">
        <v>1122</v>
      </c>
      <c r="J14" s="13" t="s">
        <v>1123</v>
      </c>
      <c r="K14" s="13" t="s">
        <v>1124</v>
      </c>
      <c r="L14" s="13"/>
      <c r="M14" s="13" t="s">
        <v>1125</v>
      </c>
      <c r="N14" s="13" t="s">
        <v>1126</v>
      </c>
      <c r="O14" s="13" t="s">
        <v>1127</v>
      </c>
      <c r="P14" s="13" t="s">
        <v>1128</v>
      </c>
      <c r="Q14" s="13" t="s">
        <v>1129</v>
      </c>
      <c r="R14" s="13"/>
      <c r="S14" s="13" t="s">
        <v>1130</v>
      </c>
      <c r="T14" s="13"/>
      <c r="U14" s="13" t="s">
        <v>1131</v>
      </c>
      <c r="V14" s="13" t="s">
        <v>1132</v>
      </c>
      <c r="W14" s="13" t="s">
        <v>1133</v>
      </c>
      <c r="X14" s="13" t="s">
        <v>1134</v>
      </c>
      <c r="Y14" s="13" t="s">
        <v>1135</v>
      </c>
      <c r="Z14" s="13"/>
      <c r="AA14" s="13"/>
      <c r="AB14" s="13" t="s">
        <v>1136</v>
      </c>
    </row>
    <row r="15" spans="2:28">
      <c r="C15" s="13" t="s">
        <v>947</v>
      </c>
      <c r="D15" s="13" t="s">
        <v>1137</v>
      </c>
      <c r="E15" s="13"/>
      <c r="F15" s="13"/>
      <c r="G15" s="13" t="s">
        <v>1138</v>
      </c>
      <c r="H15" s="13" t="s">
        <v>1139</v>
      </c>
      <c r="I15" s="13" t="s">
        <v>1140</v>
      </c>
      <c r="J15" s="13" t="s">
        <v>1141</v>
      </c>
      <c r="K15" s="13" t="s">
        <v>1142</v>
      </c>
      <c r="L15" s="13"/>
      <c r="M15" s="13" t="s">
        <v>1143</v>
      </c>
      <c r="N15" s="13" t="s">
        <v>1144</v>
      </c>
      <c r="O15" s="13" t="s">
        <v>1145</v>
      </c>
      <c r="P15" s="13" t="s">
        <v>1146</v>
      </c>
      <c r="Q15" s="13" t="s">
        <v>1147</v>
      </c>
      <c r="R15" s="13"/>
      <c r="S15" s="13" t="s">
        <v>1148</v>
      </c>
      <c r="T15" s="13"/>
      <c r="U15" s="13" t="s">
        <v>1149</v>
      </c>
      <c r="V15" s="13" t="s">
        <v>1150</v>
      </c>
      <c r="W15" s="13" t="s">
        <v>1151</v>
      </c>
      <c r="X15" s="13" t="s">
        <v>1152</v>
      </c>
      <c r="Y15" s="13" t="s">
        <v>1153</v>
      </c>
      <c r="Z15" s="13"/>
      <c r="AA15" s="13"/>
      <c r="AB15" s="13" t="s">
        <v>1154</v>
      </c>
    </row>
    <row r="16" spans="2:28">
      <c r="C16" s="13" t="s">
        <v>948</v>
      </c>
      <c r="D16" s="13" t="s">
        <v>1155</v>
      </c>
      <c r="E16" s="13"/>
      <c r="F16" s="13"/>
      <c r="G16" s="13" t="s">
        <v>1156</v>
      </c>
      <c r="H16" s="13" t="s">
        <v>1157</v>
      </c>
      <c r="I16" s="13" t="s">
        <v>1158</v>
      </c>
      <c r="J16" s="13" t="s">
        <v>1159</v>
      </c>
      <c r="K16" s="13" t="s">
        <v>1160</v>
      </c>
      <c r="L16" s="13"/>
      <c r="M16" s="13" t="s">
        <v>1161</v>
      </c>
      <c r="N16" s="13" t="s">
        <v>1162</v>
      </c>
      <c r="O16" s="13" t="s">
        <v>1163</v>
      </c>
      <c r="P16" s="13" t="s">
        <v>1164</v>
      </c>
      <c r="Q16" s="13" t="s">
        <v>1165</v>
      </c>
      <c r="R16" s="13"/>
      <c r="S16" s="13" t="s">
        <v>1166</v>
      </c>
      <c r="T16" s="13"/>
      <c r="U16" s="13" t="s">
        <v>1167</v>
      </c>
      <c r="V16" s="13" t="s">
        <v>1168</v>
      </c>
      <c r="W16" s="13" t="s">
        <v>1169</v>
      </c>
      <c r="X16" s="13" t="s">
        <v>1170</v>
      </c>
      <c r="Y16" s="13" t="s">
        <v>1171</v>
      </c>
      <c r="Z16" s="13"/>
      <c r="AA16" s="13"/>
      <c r="AB16" s="13" t="s">
        <v>1172</v>
      </c>
    </row>
    <row r="17" spans="3:28">
      <c r="C17" s="13" t="s">
        <v>949</v>
      </c>
      <c r="D17" s="13" t="s">
        <v>1173</v>
      </c>
      <c r="E17" s="13"/>
      <c r="F17" s="13"/>
      <c r="G17" s="13" t="s">
        <v>1174</v>
      </c>
      <c r="H17" s="13" t="s">
        <v>1175</v>
      </c>
      <c r="I17" s="13" t="s">
        <v>1176</v>
      </c>
      <c r="J17" s="13" t="s">
        <v>1177</v>
      </c>
      <c r="K17" s="13" t="s">
        <v>1178</v>
      </c>
      <c r="L17" s="13"/>
      <c r="M17" s="13" t="s">
        <v>1179</v>
      </c>
      <c r="N17" s="13" t="s">
        <v>1180</v>
      </c>
      <c r="O17" s="13" t="s">
        <v>1181</v>
      </c>
      <c r="P17" s="13" t="s">
        <v>1182</v>
      </c>
      <c r="Q17" s="13" t="s">
        <v>1183</v>
      </c>
      <c r="R17" s="13"/>
      <c r="S17" s="13" t="s">
        <v>1184</v>
      </c>
      <c r="T17" s="13"/>
      <c r="U17" s="13" t="s">
        <v>1185</v>
      </c>
      <c r="V17" s="13" t="s">
        <v>1186</v>
      </c>
      <c r="W17" s="13" t="s">
        <v>1187</v>
      </c>
      <c r="X17" s="13" t="s">
        <v>1188</v>
      </c>
      <c r="Y17" s="13" t="s">
        <v>1189</v>
      </c>
      <c r="Z17" s="13"/>
      <c r="AA17" s="13"/>
      <c r="AB17" s="13" t="s">
        <v>1190</v>
      </c>
    </row>
    <row r="18" spans="3:28" ht="27.6">
      <c r="C18" s="49" t="s">
        <v>950</v>
      </c>
      <c r="D18" s="13" t="s">
        <v>1191</v>
      </c>
      <c r="E18" s="13"/>
      <c r="F18" s="13"/>
      <c r="G18" s="13" t="s">
        <v>1192</v>
      </c>
      <c r="H18" s="13" t="s">
        <v>1193</v>
      </c>
      <c r="I18" s="13" t="s">
        <v>1194</v>
      </c>
      <c r="J18" s="13" t="s">
        <v>1195</v>
      </c>
      <c r="K18" s="13" t="s">
        <v>1196</v>
      </c>
      <c r="L18" s="13"/>
      <c r="M18" s="13" t="s">
        <v>1197</v>
      </c>
      <c r="N18" s="13" t="s">
        <v>1198</v>
      </c>
      <c r="O18" s="13" t="s">
        <v>1199</v>
      </c>
      <c r="P18" s="13" t="s">
        <v>1200</v>
      </c>
      <c r="Q18" s="13" t="s">
        <v>1201</v>
      </c>
      <c r="R18" s="13"/>
      <c r="S18" s="13" t="s">
        <v>1202</v>
      </c>
      <c r="T18" s="13"/>
      <c r="U18" s="13" t="s">
        <v>1203</v>
      </c>
      <c r="V18" s="13" t="s">
        <v>1204</v>
      </c>
      <c r="W18" s="13" t="s">
        <v>1205</v>
      </c>
      <c r="X18" s="13" t="s">
        <v>1206</v>
      </c>
      <c r="Y18" s="13" t="s">
        <v>1207</v>
      </c>
      <c r="Z18" s="13"/>
      <c r="AA18" s="13"/>
      <c r="AB18" s="13" t="s">
        <v>1208</v>
      </c>
    </row>
    <row r="19" spans="3:28">
      <c r="C19" s="13"/>
      <c r="D19" s="13" t="s">
        <v>1209</v>
      </c>
      <c r="E19" s="13"/>
      <c r="F19" s="13"/>
      <c r="G19" s="13" t="s">
        <v>1210</v>
      </c>
      <c r="H19" s="13" t="s">
        <v>1211</v>
      </c>
      <c r="I19" s="13" t="s">
        <v>1212</v>
      </c>
      <c r="J19" s="13" t="s">
        <v>1213</v>
      </c>
      <c r="K19" s="13" t="s">
        <v>1214</v>
      </c>
      <c r="L19" s="13"/>
      <c r="M19" s="13" t="s">
        <v>1215</v>
      </c>
      <c r="N19" s="13" t="s">
        <v>1216</v>
      </c>
      <c r="O19" s="13" t="s">
        <v>1217</v>
      </c>
      <c r="P19" s="13" t="s">
        <v>1218</v>
      </c>
      <c r="Q19" s="13" t="s">
        <v>1219</v>
      </c>
      <c r="R19" s="13"/>
      <c r="S19" s="13" t="s">
        <v>1220</v>
      </c>
      <c r="T19" s="13"/>
      <c r="U19" s="13" t="s">
        <v>1221</v>
      </c>
      <c r="V19" s="13" t="s">
        <v>1222</v>
      </c>
      <c r="W19" s="13" t="s">
        <v>1223</v>
      </c>
      <c r="X19" s="13" t="s">
        <v>1224</v>
      </c>
      <c r="Y19" s="13" t="s">
        <v>1225</v>
      </c>
      <c r="Z19" s="13"/>
      <c r="AA19" s="13"/>
      <c r="AB19" s="13" t="s">
        <v>1226</v>
      </c>
    </row>
    <row r="20" spans="3:28">
      <c r="C20" s="13"/>
      <c r="D20" s="13" t="s">
        <v>1227</v>
      </c>
      <c r="E20" s="13"/>
      <c r="F20" s="13"/>
      <c r="G20" s="13" t="s">
        <v>1939</v>
      </c>
      <c r="H20" s="13" t="s">
        <v>1228</v>
      </c>
      <c r="I20" s="13" t="s">
        <v>1229</v>
      </c>
      <c r="J20" s="13" t="s">
        <v>1230</v>
      </c>
      <c r="K20" s="13" t="s">
        <v>1231</v>
      </c>
      <c r="L20" s="13"/>
      <c r="M20" s="13" t="s">
        <v>1232</v>
      </c>
      <c r="N20" s="13" t="s">
        <v>1233</v>
      </c>
      <c r="O20" s="13" t="s">
        <v>1234</v>
      </c>
      <c r="P20" s="13" t="s">
        <v>1235</v>
      </c>
      <c r="Q20" s="13" t="s">
        <v>1236</v>
      </c>
      <c r="R20" s="13"/>
      <c r="S20" s="13" t="s">
        <v>1237</v>
      </c>
      <c r="T20" s="13"/>
      <c r="U20" s="13" t="s">
        <v>1238</v>
      </c>
      <c r="V20" s="13" t="s">
        <v>1239</v>
      </c>
      <c r="W20" s="13" t="s">
        <v>1240</v>
      </c>
      <c r="X20" s="13" t="s">
        <v>1241</v>
      </c>
      <c r="Y20" s="13" t="s">
        <v>1242</v>
      </c>
      <c r="Z20" s="13"/>
      <c r="AA20" s="13"/>
      <c r="AB20" s="13" t="s">
        <v>1243</v>
      </c>
    </row>
    <row r="21" spans="3:28">
      <c r="C21" s="13"/>
      <c r="D21" s="13" t="s">
        <v>1244</v>
      </c>
      <c r="E21" s="13"/>
      <c r="F21" s="13"/>
      <c r="G21" s="13"/>
      <c r="H21" s="13" t="s">
        <v>1245</v>
      </c>
      <c r="I21" s="13" t="s">
        <v>1246</v>
      </c>
      <c r="J21" s="13" t="s">
        <v>1247</v>
      </c>
      <c r="K21" s="13" t="s">
        <v>1248</v>
      </c>
      <c r="L21" s="13"/>
      <c r="M21" s="13" t="s">
        <v>1249</v>
      </c>
      <c r="N21" s="13" t="s">
        <v>1250</v>
      </c>
      <c r="O21" s="13" t="s">
        <v>1251</v>
      </c>
      <c r="P21" s="13" t="s">
        <v>1252</v>
      </c>
      <c r="Q21" s="13" t="s">
        <v>1253</v>
      </c>
      <c r="R21" s="13"/>
      <c r="S21" s="13" t="s">
        <v>1254</v>
      </c>
      <c r="T21" s="13"/>
      <c r="U21" s="13" t="s">
        <v>1255</v>
      </c>
      <c r="V21" s="13" t="s">
        <v>1256</v>
      </c>
      <c r="W21" s="13" t="s">
        <v>1257</v>
      </c>
      <c r="X21" s="13" t="s">
        <v>1258</v>
      </c>
      <c r="Y21" s="13" t="s">
        <v>1259</v>
      </c>
      <c r="Z21" s="13"/>
      <c r="AA21" s="13"/>
      <c r="AB21" s="13" t="s">
        <v>1260</v>
      </c>
    </row>
    <row r="22" spans="3:28">
      <c r="C22" s="13"/>
      <c r="D22" s="13" t="s">
        <v>1261</v>
      </c>
      <c r="E22" s="13"/>
      <c r="F22" s="13"/>
      <c r="G22" s="13"/>
      <c r="H22" s="13" t="s">
        <v>1262</v>
      </c>
      <c r="I22" s="13" t="s">
        <v>1263</v>
      </c>
      <c r="J22" s="13" t="s">
        <v>1264</v>
      </c>
      <c r="K22" s="13" t="s">
        <v>1265</v>
      </c>
      <c r="L22" s="13"/>
      <c r="M22" s="13" t="s">
        <v>1266</v>
      </c>
      <c r="N22" s="13" t="s">
        <v>1267</v>
      </c>
      <c r="O22" s="13" t="s">
        <v>1268</v>
      </c>
      <c r="P22" s="13" t="s">
        <v>1269</v>
      </c>
      <c r="Q22" s="13" t="s">
        <v>1270</v>
      </c>
      <c r="R22" s="13"/>
      <c r="S22" s="13" t="s">
        <v>1271</v>
      </c>
      <c r="T22" s="13"/>
      <c r="U22" s="13" t="s">
        <v>1272</v>
      </c>
      <c r="V22" s="13" t="s">
        <v>1273</v>
      </c>
      <c r="W22" s="13" t="s">
        <v>1274</v>
      </c>
      <c r="X22" s="13" t="s">
        <v>1275</v>
      </c>
      <c r="Y22" s="13" t="s">
        <v>1276</v>
      </c>
      <c r="Z22" s="13"/>
      <c r="AA22" s="13"/>
      <c r="AB22" s="13" t="s">
        <v>1277</v>
      </c>
    </row>
    <row r="23" spans="3:28">
      <c r="C23" s="13"/>
      <c r="D23" s="13" t="s">
        <v>1278</v>
      </c>
      <c r="E23" s="13"/>
      <c r="F23" s="13"/>
      <c r="G23" s="13"/>
      <c r="H23" s="13" t="s">
        <v>1279</v>
      </c>
      <c r="I23" s="13" t="s">
        <v>1280</v>
      </c>
      <c r="J23" s="13" t="s">
        <v>1281</v>
      </c>
      <c r="K23" s="13" t="s">
        <v>1282</v>
      </c>
      <c r="L23" s="13"/>
      <c r="M23" s="13" t="s">
        <v>1283</v>
      </c>
      <c r="N23" s="13" t="s">
        <v>1284</v>
      </c>
      <c r="O23" s="13" t="s">
        <v>1285</v>
      </c>
      <c r="P23" s="13" t="s">
        <v>1286</v>
      </c>
      <c r="Q23" s="13" t="s">
        <v>1287</v>
      </c>
      <c r="R23" s="13"/>
      <c r="S23" s="13" t="s">
        <v>1288</v>
      </c>
      <c r="T23" s="13"/>
      <c r="U23" s="13" t="s">
        <v>1289</v>
      </c>
      <c r="V23" s="13" t="s">
        <v>1290</v>
      </c>
      <c r="W23" s="13" t="s">
        <v>1291</v>
      </c>
      <c r="X23" s="13" t="s">
        <v>1292</v>
      </c>
      <c r="Y23" s="13" t="s">
        <v>1293</v>
      </c>
      <c r="Z23" s="13"/>
      <c r="AA23" s="13"/>
      <c r="AB23" s="13" t="s">
        <v>1961</v>
      </c>
    </row>
    <row r="24" spans="3:28">
      <c r="C24" s="13"/>
      <c r="D24" s="13" t="s">
        <v>1294</v>
      </c>
      <c r="E24" s="13"/>
      <c r="F24" s="13"/>
      <c r="G24" s="13"/>
      <c r="H24" s="13" t="s">
        <v>1295</v>
      </c>
      <c r="I24" s="13" t="s">
        <v>1296</v>
      </c>
      <c r="J24" s="13" t="s">
        <v>1297</v>
      </c>
      <c r="K24" s="13" t="s">
        <v>1943</v>
      </c>
      <c r="L24" s="13"/>
      <c r="M24" s="13" t="s">
        <v>1298</v>
      </c>
      <c r="N24" s="13" t="s">
        <v>1299</v>
      </c>
      <c r="O24" s="13" t="s">
        <v>1300</v>
      </c>
      <c r="P24" s="13" t="s">
        <v>1301</v>
      </c>
      <c r="Q24" s="13" t="s">
        <v>1302</v>
      </c>
      <c r="R24" s="13"/>
      <c r="S24" s="13" t="s">
        <v>1303</v>
      </c>
      <c r="T24" s="13"/>
      <c r="U24" s="13" t="s">
        <v>1304</v>
      </c>
      <c r="V24" s="13" t="s">
        <v>1305</v>
      </c>
      <c r="W24" s="13" t="s">
        <v>1306</v>
      </c>
      <c r="X24" s="13" t="s">
        <v>1307</v>
      </c>
      <c r="Y24" s="13" t="s">
        <v>1308</v>
      </c>
      <c r="Z24" s="13"/>
      <c r="AA24" s="13"/>
      <c r="AB24" s="13"/>
    </row>
    <row r="25" spans="3:28">
      <c r="C25" s="13"/>
      <c r="D25" s="13" t="s">
        <v>1309</v>
      </c>
      <c r="E25" s="13"/>
      <c r="F25" s="13"/>
      <c r="G25" s="13"/>
      <c r="H25" s="13" t="s">
        <v>1310</v>
      </c>
      <c r="I25" s="13" t="s">
        <v>1311</v>
      </c>
      <c r="J25" s="13" t="s">
        <v>1312</v>
      </c>
      <c r="K25" s="13"/>
      <c r="L25" s="13"/>
      <c r="M25" s="13" t="s">
        <v>1313</v>
      </c>
      <c r="N25" s="13" t="s">
        <v>1314</v>
      </c>
      <c r="O25" s="13" t="s">
        <v>1315</v>
      </c>
      <c r="P25" s="13" t="s">
        <v>1316</v>
      </c>
      <c r="Q25" s="13" t="s">
        <v>1317</v>
      </c>
      <c r="R25" s="13"/>
      <c r="S25" s="13" t="s">
        <v>1951</v>
      </c>
      <c r="T25" s="13"/>
      <c r="U25" s="13" t="s">
        <v>1318</v>
      </c>
      <c r="V25" s="13" t="s">
        <v>1319</v>
      </c>
      <c r="W25" s="13" t="s">
        <v>1320</v>
      </c>
      <c r="X25" s="13" t="s">
        <v>1321</v>
      </c>
      <c r="Y25" s="13" t="s">
        <v>1322</v>
      </c>
      <c r="Z25" s="13"/>
      <c r="AA25" s="13"/>
      <c r="AB25" s="13"/>
    </row>
    <row r="26" spans="3:28">
      <c r="C26" s="13"/>
      <c r="D26" s="13" t="s">
        <v>1323</v>
      </c>
      <c r="E26" s="13"/>
      <c r="F26" s="13"/>
      <c r="G26" s="13"/>
      <c r="H26" s="13" t="s">
        <v>1324</v>
      </c>
      <c r="I26" s="13" t="s">
        <v>1325</v>
      </c>
      <c r="J26" s="13" t="s">
        <v>1326</v>
      </c>
      <c r="K26" s="13"/>
      <c r="L26" s="13"/>
      <c r="M26" s="13" t="s">
        <v>1327</v>
      </c>
      <c r="N26" s="13" t="s">
        <v>1328</v>
      </c>
      <c r="O26" s="13" t="s">
        <v>1329</v>
      </c>
      <c r="P26" s="13" t="s">
        <v>1330</v>
      </c>
      <c r="Q26" s="13" t="s">
        <v>1331</v>
      </c>
      <c r="R26" s="13"/>
      <c r="S26" s="13" t="s">
        <v>1332</v>
      </c>
      <c r="T26" s="13"/>
      <c r="U26" s="13" t="s">
        <v>1333</v>
      </c>
      <c r="V26" s="13" t="s">
        <v>1334</v>
      </c>
      <c r="W26" s="13" t="s">
        <v>1335</v>
      </c>
      <c r="X26" s="13" t="s">
        <v>1336</v>
      </c>
      <c r="Y26" s="13" t="s">
        <v>1337</v>
      </c>
      <c r="Z26" s="13"/>
      <c r="AA26" s="13"/>
      <c r="AB26" s="13"/>
    </row>
    <row r="27" spans="3:28">
      <c r="C27" s="13"/>
      <c r="D27" s="13" t="s">
        <v>1338</v>
      </c>
      <c r="E27" s="13"/>
      <c r="F27" s="13"/>
      <c r="G27" s="13"/>
      <c r="H27" s="13" t="s">
        <v>1339</v>
      </c>
      <c r="I27" s="13" t="s">
        <v>1340</v>
      </c>
      <c r="J27" s="13" t="s">
        <v>1341</v>
      </c>
      <c r="K27" s="13"/>
      <c r="L27" s="13"/>
      <c r="M27" s="13" t="s">
        <v>1342</v>
      </c>
      <c r="N27" s="13" t="s">
        <v>1343</v>
      </c>
      <c r="O27" s="13" t="s">
        <v>1344</v>
      </c>
      <c r="P27" s="13" t="s">
        <v>1345</v>
      </c>
      <c r="Q27" s="13" t="s">
        <v>1346</v>
      </c>
      <c r="R27" s="13"/>
      <c r="S27" s="13" t="s">
        <v>1347</v>
      </c>
      <c r="T27" s="13"/>
      <c r="U27" s="13" t="s">
        <v>1954</v>
      </c>
      <c r="V27" s="13" t="s">
        <v>1348</v>
      </c>
      <c r="W27" s="13" t="s">
        <v>1349</v>
      </c>
      <c r="X27" s="13" t="s">
        <v>1350</v>
      </c>
      <c r="Y27" s="13" t="s">
        <v>1351</v>
      </c>
      <c r="Z27" s="13"/>
      <c r="AA27" s="13"/>
      <c r="AB27" s="13"/>
    </row>
    <row r="28" spans="3:28">
      <c r="C28" s="13"/>
      <c r="D28" s="13" t="s">
        <v>1352</v>
      </c>
      <c r="E28" s="13"/>
      <c r="F28" s="13"/>
      <c r="G28" s="13"/>
      <c r="H28" s="13" t="s">
        <v>1353</v>
      </c>
      <c r="I28" s="13" t="s">
        <v>1354</v>
      </c>
      <c r="J28" s="13" t="s">
        <v>1355</v>
      </c>
      <c r="K28" s="13"/>
      <c r="L28" s="13"/>
      <c r="M28" s="13" t="s">
        <v>1356</v>
      </c>
      <c r="N28" s="13" t="s">
        <v>1357</v>
      </c>
      <c r="O28" s="13" t="s">
        <v>1358</v>
      </c>
      <c r="P28" s="13" t="s">
        <v>1359</v>
      </c>
      <c r="Q28" s="13" t="s">
        <v>1360</v>
      </c>
      <c r="R28" s="13"/>
      <c r="S28" s="13" t="s">
        <v>1361</v>
      </c>
      <c r="T28" s="13"/>
      <c r="U28" s="13"/>
      <c r="V28" s="13" t="s">
        <v>1362</v>
      </c>
      <c r="W28" s="13" t="s">
        <v>1363</v>
      </c>
      <c r="X28" s="13" t="s">
        <v>1364</v>
      </c>
      <c r="Y28" s="13" t="s">
        <v>1365</v>
      </c>
      <c r="Z28" s="13"/>
      <c r="AA28" s="13"/>
      <c r="AB28" s="13"/>
    </row>
    <row r="29" spans="3:28">
      <c r="C29" s="13"/>
      <c r="D29" s="13" t="s">
        <v>1366</v>
      </c>
      <c r="E29" s="13"/>
      <c r="F29" s="13"/>
      <c r="G29" s="13"/>
      <c r="H29" s="13" t="s">
        <v>1367</v>
      </c>
      <c r="I29" s="13" t="s">
        <v>1368</v>
      </c>
      <c r="J29" s="13" t="s">
        <v>1369</v>
      </c>
      <c r="K29" s="13"/>
      <c r="L29" s="13"/>
      <c r="M29" s="13" t="s">
        <v>1370</v>
      </c>
      <c r="N29" s="13" t="s">
        <v>1371</v>
      </c>
      <c r="O29" s="13" t="s">
        <v>1372</v>
      </c>
      <c r="P29" s="13" t="s">
        <v>1373</v>
      </c>
      <c r="Q29" s="13" t="s">
        <v>1374</v>
      </c>
      <c r="R29" s="13"/>
      <c r="S29" s="13" t="s">
        <v>1375</v>
      </c>
      <c r="T29" s="13"/>
      <c r="U29" s="13"/>
      <c r="V29" s="13" t="s">
        <v>1955</v>
      </c>
      <c r="W29" s="13" t="s">
        <v>1376</v>
      </c>
      <c r="X29" s="13" t="s">
        <v>1377</v>
      </c>
      <c r="Y29" s="13" t="s">
        <v>1378</v>
      </c>
      <c r="Z29" s="13"/>
      <c r="AA29" s="13"/>
      <c r="AB29" s="13"/>
    </row>
    <row r="30" spans="3:28">
      <c r="C30" s="13"/>
      <c r="D30" s="13" t="s">
        <v>1379</v>
      </c>
      <c r="E30" s="13"/>
      <c r="F30" s="13"/>
      <c r="G30" s="13"/>
      <c r="H30" s="13" t="s">
        <v>1380</v>
      </c>
      <c r="I30" s="13" t="s">
        <v>1381</v>
      </c>
      <c r="J30" s="13" t="s">
        <v>1382</v>
      </c>
      <c r="K30" s="13"/>
      <c r="L30" s="13"/>
      <c r="M30" s="13" t="s">
        <v>1383</v>
      </c>
      <c r="N30" s="13" t="s">
        <v>1384</v>
      </c>
      <c r="O30" s="13" t="s">
        <v>1385</v>
      </c>
      <c r="P30" s="13" t="s">
        <v>1386</v>
      </c>
      <c r="Q30" s="13" t="s">
        <v>1387</v>
      </c>
      <c r="R30" s="13"/>
      <c r="S30" s="13" t="s">
        <v>1388</v>
      </c>
      <c r="T30" s="13"/>
      <c r="U30" s="13"/>
      <c r="V30" s="13"/>
      <c r="W30" s="13" t="s">
        <v>1389</v>
      </c>
      <c r="X30" s="13" t="s">
        <v>1390</v>
      </c>
      <c r="Y30" s="13" t="s">
        <v>1391</v>
      </c>
      <c r="Z30" s="13"/>
      <c r="AA30" s="13"/>
      <c r="AB30" s="13"/>
    </row>
    <row r="31" spans="3:28">
      <c r="C31" s="13"/>
      <c r="D31" s="13" t="s">
        <v>1392</v>
      </c>
      <c r="E31" s="13"/>
      <c r="F31" s="13"/>
      <c r="G31" s="13"/>
      <c r="H31" s="13" t="s">
        <v>1393</v>
      </c>
      <c r="I31" s="13" t="s">
        <v>1394</v>
      </c>
      <c r="J31" s="13" t="s">
        <v>1942</v>
      </c>
      <c r="K31" s="13"/>
      <c r="L31" s="13"/>
      <c r="M31" s="13" t="s">
        <v>1395</v>
      </c>
      <c r="N31" s="13" t="s">
        <v>1396</v>
      </c>
      <c r="O31" s="13" t="s">
        <v>1397</v>
      </c>
      <c r="P31" s="13" t="s">
        <v>1398</v>
      </c>
      <c r="Q31" s="13" t="s">
        <v>1399</v>
      </c>
      <c r="R31" s="13"/>
      <c r="S31" s="13" t="s">
        <v>1400</v>
      </c>
      <c r="T31" s="13"/>
      <c r="U31" s="13"/>
      <c r="V31" s="13"/>
      <c r="W31" s="13" t="s">
        <v>1401</v>
      </c>
      <c r="X31" s="13" t="s">
        <v>1402</v>
      </c>
      <c r="Y31" s="13" t="s">
        <v>1403</v>
      </c>
      <c r="Z31" s="13"/>
      <c r="AA31" s="13"/>
      <c r="AB31" s="13"/>
    </row>
    <row r="32" spans="3:28">
      <c r="C32" s="13"/>
      <c r="D32" s="13" t="s">
        <v>1404</v>
      </c>
      <c r="E32" s="13"/>
      <c r="F32" s="13"/>
      <c r="G32" s="13"/>
      <c r="H32" s="13" t="s">
        <v>1940</v>
      </c>
      <c r="I32" s="13" t="s">
        <v>1405</v>
      </c>
      <c r="J32" s="13"/>
      <c r="K32" s="13"/>
      <c r="L32" s="13"/>
      <c r="M32" s="13" t="s">
        <v>1406</v>
      </c>
      <c r="N32" s="13" t="s">
        <v>1407</v>
      </c>
      <c r="O32" s="13" t="s">
        <v>1408</v>
      </c>
      <c r="P32" s="13" t="s">
        <v>1948</v>
      </c>
      <c r="Q32" s="13" t="s">
        <v>1409</v>
      </c>
      <c r="R32" s="13"/>
      <c r="S32" s="13" t="s">
        <v>1410</v>
      </c>
      <c r="T32" s="13"/>
      <c r="U32" s="13"/>
      <c r="V32" s="13"/>
      <c r="W32" s="13" t="s">
        <v>1411</v>
      </c>
      <c r="X32" s="13" t="s">
        <v>1412</v>
      </c>
      <c r="Y32" s="13" t="s">
        <v>1413</v>
      </c>
      <c r="Z32" s="13"/>
      <c r="AA32" s="13"/>
      <c r="AB32" s="13"/>
    </row>
    <row r="33" spans="3:28">
      <c r="C33" s="13"/>
      <c r="D33" s="13" t="s">
        <v>1414</v>
      </c>
      <c r="E33" s="13"/>
      <c r="F33" s="13"/>
      <c r="G33" s="13"/>
      <c r="H33" s="13"/>
      <c r="I33" s="13" t="s">
        <v>1415</v>
      </c>
      <c r="J33" s="13"/>
      <c r="K33" s="13"/>
      <c r="L33" s="13"/>
      <c r="M33" s="13" t="s">
        <v>1416</v>
      </c>
      <c r="N33" s="13" t="s">
        <v>1417</v>
      </c>
      <c r="O33" s="13" t="s">
        <v>1418</v>
      </c>
      <c r="P33" s="13"/>
      <c r="Q33" s="13" t="s">
        <v>1419</v>
      </c>
      <c r="R33" s="13"/>
      <c r="S33" s="13" t="s">
        <v>1420</v>
      </c>
      <c r="T33" s="13"/>
      <c r="U33" s="13"/>
      <c r="V33" s="13"/>
      <c r="W33" s="13" t="s">
        <v>1421</v>
      </c>
      <c r="X33" s="13" t="s">
        <v>1422</v>
      </c>
      <c r="Y33" s="13" t="s">
        <v>1423</v>
      </c>
      <c r="Z33" s="13"/>
      <c r="AA33" s="13"/>
      <c r="AB33" s="13"/>
    </row>
    <row r="34" spans="3:28">
      <c r="C34" s="13"/>
      <c r="D34" s="13" t="s">
        <v>1932</v>
      </c>
      <c r="E34" s="13"/>
      <c r="F34" s="13"/>
      <c r="G34" s="13"/>
      <c r="H34" s="13"/>
      <c r="I34" s="13" t="s">
        <v>1424</v>
      </c>
      <c r="J34" s="13"/>
      <c r="K34" s="13"/>
      <c r="L34" s="13"/>
      <c r="M34" s="13" t="s">
        <v>1425</v>
      </c>
      <c r="N34" s="13" t="s">
        <v>1426</v>
      </c>
      <c r="O34" s="13" t="s">
        <v>1427</v>
      </c>
      <c r="P34" s="13"/>
      <c r="Q34" s="13" t="s">
        <v>1428</v>
      </c>
      <c r="R34" s="13"/>
      <c r="S34" s="13" t="s">
        <v>1429</v>
      </c>
      <c r="T34" s="13"/>
      <c r="U34" s="13"/>
      <c r="V34" s="13"/>
      <c r="W34" s="13" t="s">
        <v>1430</v>
      </c>
      <c r="X34" s="13" t="s">
        <v>1431</v>
      </c>
      <c r="Y34" s="13" t="s">
        <v>1432</v>
      </c>
      <c r="Z34" s="13"/>
      <c r="AA34" s="13"/>
      <c r="AB34" s="13"/>
    </row>
    <row r="35" spans="3:28">
      <c r="C35" s="13"/>
      <c r="D35" s="13" t="s">
        <v>1433</v>
      </c>
      <c r="E35" s="13"/>
      <c r="F35" s="13"/>
      <c r="G35" s="13"/>
      <c r="H35" s="13"/>
      <c r="I35" s="13" t="s">
        <v>1434</v>
      </c>
      <c r="J35" s="13"/>
      <c r="K35" s="13"/>
      <c r="L35" s="13"/>
      <c r="M35" s="13" t="s">
        <v>1435</v>
      </c>
      <c r="N35" s="13" t="s">
        <v>1436</v>
      </c>
      <c r="O35" s="13" t="s">
        <v>1437</v>
      </c>
      <c r="P35" s="13"/>
      <c r="Q35" s="13" t="s">
        <v>1438</v>
      </c>
      <c r="R35" s="13"/>
      <c r="S35" s="13" t="s">
        <v>1439</v>
      </c>
      <c r="T35" s="13"/>
      <c r="U35" s="13"/>
      <c r="V35" s="13"/>
      <c r="W35" s="13" t="s">
        <v>1440</v>
      </c>
      <c r="X35" s="13" t="s">
        <v>1441</v>
      </c>
      <c r="Y35" s="13" t="s">
        <v>1442</v>
      </c>
      <c r="Z35" s="13"/>
      <c r="AA35" s="13"/>
      <c r="AB35" s="13"/>
    </row>
    <row r="36" spans="3:28">
      <c r="C36" s="13"/>
      <c r="D36" s="13" t="s">
        <v>1443</v>
      </c>
      <c r="E36" s="13"/>
      <c r="F36" s="13"/>
      <c r="G36" s="13"/>
      <c r="H36" s="13"/>
      <c r="I36" s="13" t="s">
        <v>1444</v>
      </c>
      <c r="J36" s="13"/>
      <c r="K36" s="13"/>
      <c r="L36" s="13"/>
      <c r="M36" s="13" t="s">
        <v>1445</v>
      </c>
      <c r="N36" s="13" t="s">
        <v>1446</v>
      </c>
      <c r="O36" s="13" t="s">
        <v>1447</v>
      </c>
      <c r="P36" s="13"/>
      <c r="Q36" s="13" t="s">
        <v>1448</v>
      </c>
      <c r="R36" s="13"/>
      <c r="S36" s="13" t="s">
        <v>1449</v>
      </c>
      <c r="T36" s="13"/>
      <c r="U36" s="13"/>
      <c r="V36" s="13"/>
      <c r="W36" s="13" t="s">
        <v>1450</v>
      </c>
      <c r="X36" s="13" t="s">
        <v>1451</v>
      </c>
      <c r="Y36" s="13" t="s">
        <v>1452</v>
      </c>
      <c r="Z36" s="13"/>
      <c r="AA36" s="13"/>
      <c r="AB36" s="13"/>
    </row>
    <row r="37" spans="3:28">
      <c r="C37" s="13"/>
      <c r="D37" s="13" t="s">
        <v>1453</v>
      </c>
      <c r="E37" s="13"/>
      <c r="F37" s="13"/>
      <c r="G37" s="13"/>
      <c r="H37" s="13"/>
      <c r="I37" s="13" t="s">
        <v>1454</v>
      </c>
      <c r="J37" s="13"/>
      <c r="K37" s="13"/>
      <c r="L37" s="13"/>
      <c r="M37" s="13" t="s">
        <v>1455</v>
      </c>
      <c r="N37" s="13" t="s">
        <v>1456</v>
      </c>
      <c r="O37" s="13" t="s">
        <v>1457</v>
      </c>
      <c r="P37" s="13"/>
      <c r="Q37" s="13" t="s">
        <v>1458</v>
      </c>
      <c r="R37" s="13"/>
      <c r="S37" s="13" t="s">
        <v>1459</v>
      </c>
      <c r="T37" s="13"/>
      <c r="U37" s="13"/>
      <c r="V37" s="13"/>
      <c r="W37" s="13" t="s">
        <v>1460</v>
      </c>
      <c r="X37" s="13" t="s">
        <v>1461</v>
      </c>
      <c r="Y37" s="13" t="s">
        <v>1462</v>
      </c>
      <c r="Z37" s="13"/>
      <c r="AA37" s="13"/>
      <c r="AB37" s="13"/>
    </row>
    <row r="38" spans="3:28">
      <c r="C38" s="13"/>
      <c r="D38" s="13" t="s">
        <v>1463</v>
      </c>
      <c r="E38" s="13"/>
      <c r="F38" s="13"/>
      <c r="G38" s="13"/>
      <c r="H38" s="13"/>
      <c r="I38" s="13" t="s">
        <v>1464</v>
      </c>
      <c r="J38" s="13"/>
      <c r="K38" s="13"/>
      <c r="L38" s="13"/>
      <c r="M38" s="13" t="s">
        <v>1465</v>
      </c>
      <c r="N38" s="13" t="s">
        <v>1466</v>
      </c>
      <c r="O38" s="13" t="s">
        <v>1467</v>
      </c>
      <c r="P38" s="13"/>
      <c r="Q38" s="13" t="s">
        <v>1468</v>
      </c>
      <c r="R38" s="13"/>
      <c r="S38" s="13" t="s">
        <v>1469</v>
      </c>
      <c r="T38" s="13"/>
      <c r="U38" s="13"/>
      <c r="V38" s="13"/>
      <c r="W38" s="13" t="s">
        <v>1470</v>
      </c>
      <c r="X38" s="13" t="s">
        <v>1471</v>
      </c>
      <c r="Y38" s="13" t="s">
        <v>1472</v>
      </c>
      <c r="Z38" s="13"/>
      <c r="AA38" s="13"/>
      <c r="AB38" s="13"/>
    </row>
    <row r="39" spans="3:28">
      <c r="C39" s="13"/>
      <c r="D39" s="13" t="s">
        <v>1473</v>
      </c>
      <c r="E39" s="13"/>
      <c r="F39" s="13"/>
      <c r="G39" s="13"/>
      <c r="H39" s="13"/>
      <c r="I39" s="13" t="s">
        <v>1474</v>
      </c>
      <c r="J39" s="13"/>
      <c r="K39" s="13"/>
      <c r="L39" s="13"/>
      <c r="M39" s="13" t="s">
        <v>1475</v>
      </c>
      <c r="N39" s="13" t="s">
        <v>1476</v>
      </c>
      <c r="O39" s="13" t="s">
        <v>1477</v>
      </c>
      <c r="P39" s="13"/>
      <c r="Q39" s="13" t="s">
        <v>1478</v>
      </c>
      <c r="R39" s="13"/>
      <c r="S39" s="13" t="s">
        <v>1479</v>
      </c>
      <c r="T39" s="13"/>
      <c r="U39" s="13"/>
      <c r="V39" s="13"/>
      <c r="W39" s="13" t="s">
        <v>1480</v>
      </c>
      <c r="X39" s="13" t="s">
        <v>1481</v>
      </c>
      <c r="Y39" s="13" t="s">
        <v>1482</v>
      </c>
      <c r="Z39" s="13"/>
      <c r="AA39" s="13"/>
      <c r="AB39" s="13"/>
    </row>
    <row r="40" spans="3:28" ht="27.6">
      <c r="C40" s="13"/>
      <c r="D40" s="49" t="s">
        <v>1933</v>
      </c>
      <c r="E40" s="13"/>
      <c r="F40" s="13"/>
      <c r="G40" s="13"/>
      <c r="H40" s="13"/>
      <c r="I40" s="13" t="s">
        <v>1483</v>
      </c>
      <c r="J40" s="13"/>
      <c r="K40" s="13"/>
      <c r="L40" s="13"/>
      <c r="M40" s="13" t="s">
        <v>1484</v>
      </c>
      <c r="N40" s="13" t="s">
        <v>1485</v>
      </c>
      <c r="O40" s="13" t="s">
        <v>1486</v>
      </c>
      <c r="P40" s="13"/>
      <c r="Q40" s="13" t="s">
        <v>1487</v>
      </c>
      <c r="R40" s="13"/>
      <c r="S40" s="13" t="s">
        <v>1488</v>
      </c>
      <c r="T40" s="13"/>
      <c r="U40" s="13"/>
      <c r="V40" s="13"/>
      <c r="W40" s="13" t="s">
        <v>1489</v>
      </c>
      <c r="X40" s="13" t="s">
        <v>1490</v>
      </c>
      <c r="Y40" s="13" t="s">
        <v>1491</v>
      </c>
      <c r="Z40" s="13"/>
      <c r="AA40" s="13"/>
      <c r="AB40" s="13"/>
    </row>
    <row r="41" spans="3:28">
      <c r="C41" s="13"/>
      <c r="D41" s="13"/>
      <c r="E41" s="13"/>
      <c r="F41" s="13"/>
      <c r="G41" s="13"/>
      <c r="H41" s="13"/>
      <c r="I41" s="13" t="s">
        <v>1492</v>
      </c>
      <c r="J41" s="13"/>
      <c r="K41" s="13"/>
      <c r="L41" s="13"/>
      <c r="M41" s="13" t="s">
        <v>1493</v>
      </c>
      <c r="N41" s="13" t="s">
        <v>1494</v>
      </c>
      <c r="O41" s="13" t="s">
        <v>1495</v>
      </c>
      <c r="P41" s="13"/>
      <c r="Q41" s="13" t="s">
        <v>1496</v>
      </c>
      <c r="R41" s="13"/>
      <c r="S41" s="13" t="s">
        <v>1497</v>
      </c>
      <c r="T41" s="13"/>
      <c r="U41" s="13"/>
      <c r="V41" s="13"/>
      <c r="W41" s="13" t="s">
        <v>1498</v>
      </c>
      <c r="X41" s="13" t="s">
        <v>1499</v>
      </c>
      <c r="Y41" s="13" t="s">
        <v>1500</v>
      </c>
      <c r="Z41" s="13"/>
      <c r="AA41" s="13"/>
      <c r="AB41" s="13"/>
    </row>
    <row r="42" spans="3:28">
      <c r="C42" s="13"/>
      <c r="D42" s="13"/>
      <c r="E42" s="13"/>
      <c r="F42" s="13"/>
      <c r="G42" s="13"/>
      <c r="H42" s="13"/>
      <c r="I42" s="13" t="s">
        <v>1501</v>
      </c>
      <c r="J42" s="13"/>
      <c r="K42" s="13"/>
      <c r="L42" s="13"/>
      <c r="M42" s="13" t="s">
        <v>1502</v>
      </c>
      <c r="N42" s="13" t="s">
        <v>1503</v>
      </c>
      <c r="O42" s="13" t="s">
        <v>1504</v>
      </c>
      <c r="P42" s="13"/>
      <c r="Q42" s="13" t="s">
        <v>1505</v>
      </c>
      <c r="R42" s="13"/>
      <c r="S42" s="13" t="s">
        <v>1506</v>
      </c>
      <c r="T42" s="13"/>
      <c r="U42" s="13"/>
      <c r="V42" s="13"/>
      <c r="W42" s="13" t="s">
        <v>1507</v>
      </c>
      <c r="X42" s="13" t="s">
        <v>1508</v>
      </c>
      <c r="Y42" s="13" t="s">
        <v>1509</v>
      </c>
      <c r="Z42" s="13"/>
      <c r="AA42" s="13"/>
      <c r="AB42" s="13"/>
    </row>
    <row r="43" spans="3:28">
      <c r="C43" s="13"/>
      <c r="D43" s="13"/>
      <c r="E43" s="13"/>
      <c r="F43" s="13"/>
      <c r="G43" s="13"/>
      <c r="H43" s="13"/>
      <c r="I43" s="13" t="s">
        <v>1510</v>
      </c>
      <c r="J43" s="13"/>
      <c r="K43" s="13"/>
      <c r="L43" s="13"/>
      <c r="M43" s="13" t="s">
        <v>1511</v>
      </c>
      <c r="N43" s="13" t="s">
        <v>1512</v>
      </c>
      <c r="O43" s="13" t="s">
        <v>1513</v>
      </c>
      <c r="P43" s="13"/>
      <c r="Q43" s="13" t="s">
        <v>1514</v>
      </c>
      <c r="R43" s="13"/>
      <c r="S43" s="13" t="s">
        <v>1515</v>
      </c>
      <c r="T43" s="13"/>
      <c r="U43" s="13"/>
      <c r="V43" s="13"/>
      <c r="W43" s="13" t="s">
        <v>1516</v>
      </c>
      <c r="X43" s="13" t="s">
        <v>1517</v>
      </c>
      <c r="Y43" s="13" t="s">
        <v>1518</v>
      </c>
      <c r="Z43" s="13"/>
      <c r="AA43" s="13"/>
      <c r="AB43" s="13"/>
    </row>
    <row r="44" spans="3:28">
      <c r="C44" s="13"/>
      <c r="D44" s="13"/>
      <c r="E44" s="13"/>
      <c r="F44" s="13"/>
      <c r="G44" s="13"/>
      <c r="H44" s="13"/>
      <c r="I44" s="13" t="s">
        <v>1519</v>
      </c>
      <c r="J44" s="13"/>
      <c r="K44" s="13"/>
      <c r="L44" s="13"/>
      <c r="M44" s="13" t="s">
        <v>1520</v>
      </c>
      <c r="N44" s="13" t="s">
        <v>1521</v>
      </c>
      <c r="O44" s="13" t="s">
        <v>1522</v>
      </c>
      <c r="P44" s="13"/>
      <c r="Q44" s="13" t="s">
        <v>1523</v>
      </c>
      <c r="R44" s="13"/>
      <c r="S44" s="13" t="s">
        <v>1524</v>
      </c>
      <c r="T44" s="13"/>
      <c r="U44" s="13"/>
      <c r="V44" s="13"/>
      <c r="W44" s="13" t="s">
        <v>1525</v>
      </c>
      <c r="X44" s="13" t="s">
        <v>1526</v>
      </c>
      <c r="Y44" s="13" t="s">
        <v>1527</v>
      </c>
      <c r="Z44" s="13"/>
      <c r="AA44" s="13"/>
      <c r="AB44" s="13"/>
    </row>
    <row r="45" spans="3:28">
      <c r="C45" s="13"/>
      <c r="D45" s="13"/>
      <c r="E45" s="13"/>
      <c r="F45" s="13"/>
      <c r="G45" s="13"/>
      <c r="H45" s="13"/>
      <c r="I45" s="13" t="s">
        <v>1528</v>
      </c>
      <c r="J45" s="13"/>
      <c r="K45" s="13"/>
      <c r="L45" s="13"/>
      <c r="M45" s="13" t="s">
        <v>1529</v>
      </c>
      <c r="N45" s="13" t="s">
        <v>1530</v>
      </c>
      <c r="O45" s="13" t="s">
        <v>1531</v>
      </c>
      <c r="P45" s="13"/>
      <c r="Q45" s="13" t="s">
        <v>1532</v>
      </c>
      <c r="R45" s="13"/>
      <c r="S45" s="13" t="s">
        <v>1533</v>
      </c>
      <c r="T45" s="13"/>
      <c r="U45" s="13"/>
      <c r="V45" s="13"/>
      <c r="W45" s="13" t="s">
        <v>1534</v>
      </c>
      <c r="X45" s="13" t="s">
        <v>1535</v>
      </c>
      <c r="Y45" s="13" t="s">
        <v>1958</v>
      </c>
      <c r="Z45" s="13"/>
      <c r="AA45" s="13"/>
      <c r="AB45" s="13"/>
    </row>
    <row r="46" spans="3:28">
      <c r="C46" s="13"/>
      <c r="D46" s="13"/>
      <c r="E46" s="13"/>
      <c r="F46" s="13"/>
      <c r="G46" s="13"/>
      <c r="H46" s="13"/>
      <c r="I46" s="13" t="s">
        <v>1536</v>
      </c>
      <c r="J46" s="13"/>
      <c r="K46" s="13"/>
      <c r="L46" s="13"/>
      <c r="M46" s="13" t="s">
        <v>1537</v>
      </c>
      <c r="N46" s="13" t="s">
        <v>1538</v>
      </c>
      <c r="O46" s="13" t="s">
        <v>1539</v>
      </c>
      <c r="P46" s="13"/>
      <c r="Q46" s="13" t="s">
        <v>1540</v>
      </c>
      <c r="R46" s="13"/>
      <c r="S46" s="13" t="s">
        <v>1541</v>
      </c>
      <c r="T46" s="13"/>
      <c r="U46" s="13"/>
      <c r="V46" s="13"/>
      <c r="W46" s="13" t="s">
        <v>1542</v>
      </c>
      <c r="X46" s="13" t="s">
        <v>1543</v>
      </c>
      <c r="Y46" s="13"/>
      <c r="Z46" s="13"/>
      <c r="AA46" s="13"/>
      <c r="AB46" s="13"/>
    </row>
    <row r="47" spans="3:28">
      <c r="C47" s="13"/>
      <c r="D47" s="13"/>
      <c r="E47" s="13"/>
      <c r="F47" s="13"/>
      <c r="G47" s="13"/>
      <c r="H47" s="13"/>
      <c r="I47" s="13" t="s">
        <v>1544</v>
      </c>
      <c r="J47" s="13"/>
      <c r="K47" s="13"/>
      <c r="L47" s="13"/>
      <c r="M47" s="13" t="s">
        <v>1545</v>
      </c>
      <c r="N47" s="13" t="s">
        <v>1546</v>
      </c>
      <c r="O47" s="13" t="s">
        <v>1547</v>
      </c>
      <c r="P47" s="13"/>
      <c r="Q47" s="13" t="s">
        <v>1548</v>
      </c>
      <c r="R47" s="13"/>
      <c r="S47" s="13" t="s">
        <v>1549</v>
      </c>
      <c r="T47" s="13"/>
      <c r="U47" s="13"/>
      <c r="V47" s="13"/>
      <c r="W47" s="13" t="s">
        <v>1550</v>
      </c>
      <c r="X47" s="13" t="s">
        <v>1551</v>
      </c>
      <c r="Y47" s="13"/>
      <c r="Z47" s="13"/>
      <c r="AA47" s="13"/>
      <c r="AB47" s="13"/>
    </row>
    <row r="48" spans="3:28">
      <c r="C48" s="13"/>
      <c r="D48" s="13"/>
      <c r="E48" s="13"/>
      <c r="F48" s="13"/>
      <c r="G48" s="13"/>
      <c r="H48" s="13"/>
      <c r="I48" s="13" t="s">
        <v>1552</v>
      </c>
      <c r="J48" s="13"/>
      <c r="K48" s="13"/>
      <c r="L48" s="13"/>
      <c r="M48" s="13" t="s">
        <v>1553</v>
      </c>
      <c r="N48" s="13" t="s">
        <v>1554</v>
      </c>
      <c r="O48" s="13" t="s">
        <v>1947</v>
      </c>
      <c r="P48" s="13"/>
      <c r="Q48" s="13" t="s">
        <v>1555</v>
      </c>
      <c r="R48" s="13"/>
      <c r="S48" s="13" t="s">
        <v>1556</v>
      </c>
      <c r="T48" s="13"/>
      <c r="U48" s="13"/>
      <c r="V48" s="13"/>
      <c r="W48" s="13" t="s">
        <v>1557</v>
      </c>
      <c r="X48" s="13" t="s">
        <v>1558</v>
      </c>
      <c r="Y48" s="13"/>
      <c r="Z48" s="13"/>
      <c r="AA48" s="13"/>
      <c r="AB48" s="13"/>
    </row>
    <row r="49" spans="3:28">
      <c r="C49" s="13"/>
      <c r="D49" s="13"/>
      <c r="E49" s="13"/>
      <c r="F49" s="13"/>
      <c r="G49" s="13"/>
      <c r="H49" s="13"/>
      <c r="I49" s="13" t="s">
        <v>1559</v>
      </c>
      <c r="J49" s="13"/>
      <c r="K49" s="13"/>
      <c r="L49" s="13"/>
      <c r="M49" s="13" t="s">
        <v>1560</v>
      </c>
      <c r="N49" s="13" t="s">
        <v>1561</v>
      </c>
      <c r="O49" s="13"/>
      <c r="P49" s="13"/>
      <c r="Q49" s="13" t="s">
        <v>1562</v>
      </c>
      <c r="R49" s="13"/>
      <c r="S49" s="13" t="s">
        <v>1563</v>
      </c>
      <c r="T49" s="13"/>
      <c r="U49" s="13"/>
      <c r="V49" s="13"/>
      <c r="W49" s="13" t="s">
        <v>1564</v>
      </c>
      <c r="X49" s="13" t="s">
        <v>1565</v>
      </c>
      <c r="Y49" s="13"/>
      <c r="Z49" s="13"/>
      <c r="AA49" s="13"/>
      <c r="AB49" s="13"/>
    </row>
    <row r="50" spans="3:28">
      <c r="C50" s="13"/>
      <c r="D50" s="13"/>
      <c r="E50" s="13"/>
      <c r="F50" s="13"/>
      <c r="G50" s="13"/>
      <c r="H50" s="13"/>
      <c r="I50" s="13" t="s">
        <v>1566</v>
      </c>
      <c r="J50" s="13"/>
      <c r="K50" s="13"/>
      <c r="L50" s="13"/>
      <c r="M50" s="13" t="s">
        <v>1567</v>
      </c>
      <c r="N50" s="13" t="s">
        <v>1568</v>
      </c>
      <c r="O50" s="13"/>
      <c r="P50" s="13"/>
      <c r="Q50" s="13" t="s">
        <v>1949</v>
      </c>
      <c r="R50" s="13"/>
      <c r="S50" s="13" t="s">
        <v>1569</v>
      </c>
      <c r="T50" s="13"/>
      <c r="U50" s="13"/>
      <c r="V50" s="13"/>
      <c r="W50" s="13" t="s">
        <v>1570</v>
      </c>
      <c r="X50" s="13" t="s">
        <v>1571</v>
      </c>
      <c r="Y50" s="13"/>
      <c r="Z50" s="13"/>
      <c r="AA50" s="13"/>
      <c r="AB50" s="13"/>
    </row>
    <row r="51" spans="3:28">
      <c r="C51" s="13"/>
      <c r="D51" s="13"/>
      <c r="E51" s="13"/>
      <c r="F51" s="13"/>
      <c r="G51" s="13"/>
      <c r="H51" s="13"/>
      <c r="I51" s="13" t="s">
        <v>1572</v>
      </c>
      <c r="J51" s="13"/>
      <c r="K51" s="13"/>
      <c r="L51" s="13"/>
      <c r="M51" s="13" t="s">
        <v>1573</v>
      </c>
      <c r="N51" s="13" t="s">
        <v>1574</v>
      </c>
      <c r="O51" s="13"/>
      <c r="P51" s="13"/>
      <c r="Q51" s="13"/>
      <c r="R51" s="13"/>
      <c r="S51" s="13" t="s">
        <v>1575</v>
      </c>
      <c r="T51" s="13"/>
      <c r="U51" s="13"/>
      <c r="V51" s="13"/>
      <c r="W51" s="13" t="s">
        <v>1576</v>
      </c>
      <c r="X51" s="13" t="s">
        <v>1577</v>
      </c>
      <c r="Y51" s="13"/>
      <c r="Z51" s="13"/>
      <c r="AA51" s="13"/>
      <c r="AB51" s="13"/>
    </row>
    <row r="52" spans="3:28">
      <c r="C52" s="13"/>
      <c r="D52" s="13"/>
      <c r="E52" s="13"/>
      <c r="F52" s="13"/>
      <c r="G52" s="13"/>
      <c r="H52" s="13"/>
      <c r="I52" s="13" t="s">
        <v>1578</v>
      </c>
      <c r="J52" s="13"/>
      <c r="K52" s="13"/>
      <c r="L52" s="13"/>
      <c r="M52" s="13" t="s">
        <v>1579</v>
      </c>
      <c r="N52" s="13" t="s">
        <v>1580</v>
      </c>
      <c r="O52" s="13"/>
      <c r="P52" s="13"/>
      <c r="Q52" s="13"/>
      <c r="R52" s="13"/>
      <c r="S52" s="13" t="s">
        <v>1581</v>
      </c>
      <c r="T52" s="13"/>
      <c r="U52" s="13"/>
      <c r="V52" s="13"/>
      <c r="W52" s="13" t="s">
        <v>1582</v>
      </c>
      <c r="X52" s="13" t="s">
        <v>1583</v>
      </c>
      <c r="Y52" s="13"/>
      <c r="Z52" s="13"/>
      <c r="AA52" s="13"/>
      <c r="AB52" s="13"/>
    </row>
    <row r="53" spans="3:28">
      <c r="C53" s="13"/>
      <c r="D53" s="13"/>
      <c r="E53" s="13"/>
      <c r="F53" s="13"/>
      <c r="G53" s="13"/>
      <c r="H53" s="13"/>
      <c r="I53" s="13" t="s">
        <v>1584</v>
      </c>
      <c r="J53" s="13"/>
      <c r="K53" s="13"/>
      <c r="L53" s="13"/>
      <c r="M53" s="13" t="s">
        <v>1585</v>
      </c>
      <c r="N53" s="13" t="s">
        <v>1586</v>
      </c>
      <c r="O53" s="13"/>
      <c r="P53" s="13"/>
      <c r="Q53" s="13"/>
      <c r="R53" s="13"/>
      <c r="S53" s="13" t="s">
        <v>1587</v>
      </c>
      <c r="T53" s="13"/>
      <c r="U53" s="13"/>
      <c r="V53" s="13"/>
      <c r="W53" s="13" t="s">
        <v>1588</v>
      </c>
      <c r="X53" s="13" t="s">
        <v>1589</v>
      </c>
      <c r="Y53" s="13"/>
      <c r="Z53" s="13"/>
      <c r="AA53" s="13"/>
      <c r="AB53" s="13"/>
    </row>
    <row r="54" spans="3:28">
      <c r="C54" s="13"/>
      <c r="D54" s="13"/>
      <c r="E54" s="13"/>
      <c r="F54" s="13"/>
      <c r="G54" s="13"/>
      <c r="H54" s="13"/>
      <c r="I54" s="13" t="s">
        <v>1590</v>
      </c>
      <c r="J54" s="13"/>
      <c r="K54" s="13"/>
      <c r="L54" s="13"/>
      <c r="M54" s="13" t="s">
        <v>1591</v>
      </c>
      <c r="N54" s="13" t="s">
        <v>1592</v>
      </c>
      <c r="O54" s="13"/>
      <c r="P54" s="13"/>
      <c r="Q54" s="13"/>
      <c r="R54" s="13"/>
      <c r="S54" s="13" t="s">
        <v>1593</v>
      </c>
      <c r="T54" s="13"/>
      <c r="U54" s="13"/>
      <c r="V54" s="13"/>
      <c r="W54" s="13" t="s">
        <v>1594</v>
      </c>
      <c r="X54" s="13" t="s">
        <v>1595</v>
      </c>
      <c r="Y54" s="13"/>
      <c r="Z54" s="13"/>
      <c r="AA54" s="13"/>
      <c r="AB54" s="13"/>
    </row>
    <row r="55" spans="3:28">
      <c r="C55" s="13"/>
      <c r="D55" s="13"/>
      <c r="E55" s="13"/>
      <c r="F55" s="13"/>
      <c r="G55" s="13"/>
      <c r="H55" s="13"/>
      <c r="I55" s="13" t="s">
        <v>1596</v>
      </c>
      <c r="J55" s="13"/>
      <c r="K55" s="13"/>
      <c r="L55" s="13"/>
      <c r="M55" s="13" t="s">
        <v>1597</v>
      </c>
      <c r="N55" s="13" t="s">
        <v>1598</v>
      </c>
      <c r="O55" s="13"/>
      <c r="P55" s="13"/>
      <c r="Q55" s="13"/>
      <c r="R55" s="13"/>
      <c r="S55" s="13" t="s">
        <v>1599</v>
      </c>
      <c r="T55" s="13"/>
      <c r="U55" s="13"/>
      <c r="V55" s="13"/>
      <c r="W55" s="13" t="s">
        <v>1956</v>
      </c>
      <c r="X55" s="13" t="s">
        <v>1600</v>
      </c>
      <c r="Y55" s="13"/>
      <c r="Z55" s="13"/>
      <c r="AA55" s="13"/>
      <c r="AB55" s="13"/>
    </row>
    <row r="56" spans="3:28">
      <c r="C56" s="13"/>
      <c r="D56" s="13"/>
      <c r="E56" s="13"/>
      <c r="F56" s="13"/>
      <c r="G56" s="13"/>
      <c r="H56" s="13"/>
      <c r="I56" s="13" t="s">
        <v>1601</v>
      </c>
      <c r="J56" s="13"/>
      <c r="K56" s="13"/>
      <c r="L56" s="13"/>
      <c r="M56" s="13" t="s">
        <v>1602</v>
      </c>
      <c r="N56" s="13" t="s">
        <v>1603</v>
      </c>
      <c r="O56" s="13"/>
      <c r="P56" s="13"/>
      <c r="Q56" s="13"/>
      <c r="R56" s="13"/>
      <c r="S56" s="13" t="s">
        <v>1604</v>
      </c>
      <c r="T56" s="13"/>
      <c r="U56" s="13"/>
      <c r="V56" s="13"/>
      <c r="W56" s="50"/>
      <c r="X56" s="13" t="s">
        <v>1605</v>
      </c>
      <c r="Y56" s="13"/>
      <c r="Z56" s="13"/>
      <c r="AA56" s="13"/>
      <c r="AB56" s="13"/>
    </row>
    <row r="57" spans="3:28">
      <c r="C57" s="13"/>
      <c r="D57" s="13"/>
      <c r="E57" s="13"/>
      <c r="F57" s="13"/>
      <c r="G57" s="13"/>
      <c r="H57" s="13"/>
      <c r="I57" s="13" t="s">
        <v>1606</v>
      </c>
      <c r="J57" s="13"/>
      <c r="K57" s="13"/>
      <c r="L57" s="13"/>
      <c r="M57" s="13" t="s">
        <v>1607</v>
      </c>
      <c r="N57" s="13" t="s">
        <v>1608</v>
      </c>
      <c r="O57" s="13"/>
      <c r="P57" s="13"/>
      <c r="Q57" s="13"/>
      <c r="R57" s="13"/>
      <c r="S57" s="13" t="s">
        <v>1609</v>
      </c>
      <c r="T57" s="13"/>
      <c r="U57" s="13"/>
      <c r="V57" s="13"/>
      <c r="W57" s="13"/>
      <c r="X57" s="13" t="s">
        <v>1610</v>
      </c>
      <c r="Y57" s="13"/>
      <c r="Z57" s="13"/>
      <c r="AA57" s="13"/>
      <c r="AB57" s="13"/>
    </row>
    <row r="58" spans="3:28">
      <c r="C58" s="13"/>
      <c r="D58" s="13"/>
      <c r="E58" s="13"/>
      <c r="F58" s="13"/>
      <c r="G58" s="13"/>
      <c r="H58" s="13"/>
      <c r="I58" s="13" t="s">
        <v>1611</v>
      </c>
      <c r="J58" s="13"/>
      <c r="K58" s="13"/>
      <c r="L58" s="13"/>
      <c r="M58" s="13" t="s">
        <v>1612</v>
      </c>
      <c r="N58" s="13" t="s">
        <v>1613</v>
      </c>
      <c r="O58" s="13"/>
      <c r="P58" s="13"/>
      <c r="Q58" s="13"/>
      <c r="R58" s="13"/>
      <c r="S58" s="13" t="s">
        <v>1614</v>
      </c>
      <c r="T58" s="13"/>
      <c r="U58" s="13"/>
      <c r="V58" s="13"/>
      <c r="W58" s="13"/>
      <c r="X58" s="13" t="s">
        <v>1615</v>
      </c>
      <c r="Y58" s="13"/>
      <c r="Z58" s="13"/>
      <c r="AA58" s="13"/>
      <c r="AB58" s="13"/>
    </row>
    <row r="59" spans="3:28">
      <c r="C59" s="13"/>
      <c r="D59" s="13"/>
      <c r="E59" s="13"/>
      <c r="F59" s="13"/>
      <c r="G59" s="13"/>
      <c r="H59" s="13"/>
      <c r="I59" s="13" t="s">
        <v>1616</v>
      </c>
      <c r="J59" s="13"/>
      <c r="K59" s="13"/>
      <c r="L59" s="13"/>
      <c r="M59" s="13" t="s">
        <v>1617</v>
      </c>
      <c r="N59" s="13" t="s">
        <v>1618</v>
      </c>
      <c r="O59" s="13"/>
      <c r="P59" s="13"/>
      <c r="Q59" s="13"/>
      <c r="R59" s="13"/>
      <c r="S59" s="13" t="s">
        <v>1619</v>
      </c>
      <c r="T59" s="13"/>
      <c r="U59" s="13"/>
      <c r="V59" s="13"/>
      <c r="W59" s="13"/>
      <c r="X59" s="13" t="s">
        <v>1620</v>
      </c>
      <c r="Y59" s="13"/>
      <c r="Z59" s="13"/>
      <c r="AA59" s="13"/>
      <c r="AB59" s="13"/>
    </row>
    <row r="60" spans="3:28">
      <c r="C60" s="13"/>
      <c r="D60" s="13"/>
      <c r="E60" s="13"/>
      <c r="F60" s="13"/>
      <c r="G60" s="13"/>
      <c r="H60" s="13"/>
      <c r="I60" s="13" t="s">
        <v>1621</v>
      </c>
      <c r="J60" s="13"/>
      <c r="K60" s="13"/>
      <c r="L60" s="13"/>
      <c r="M60" s="13" t="s">
        <v>1622</v>
      </c>
      <c r="N60" s="13" t="s">
        <v>1623</v>
      </c>
      <c r="O60" s="13"/>
      <c r="P60" s="13"/>
      <c r="Q60" s="13"/>
      <c r="R60" s="13"/>
      <c r="S60" s="13" t="s">
        <v>1624</v>
      </c>
      <c r="T60" s="13"/>
      <c r="U60" s="13"/>
      <c r="V60" s="13"/>
      <c r="W60" s="13"/>
      <c r="X60" s="13" t="s">
        <v>1625</v>
      </c>
      <c r="Y60" s="13"/>
      <c r="Z60" s="13"/>
      <c r="AA60" s="13"/>
      <c r="AB60" s="13"/>
    </row>
    <row r="61" spans="3:28">
      <c r="C61" s="13"/>
      <c r="D61" s="13"/>
      <c r="E61" s="13"/>
      <c r="F61" s="13"/>
      <c r="G61" s="13"/>
      <c r="H61" s="13"/>
      <c r="I61" s="13" t="s">
        <v>1626</v>
      </c>
      <c r="J61" s="13"/>
      <c r="K61" s="13"/>
      <c r="L61" s="13"/>
      <c r="M61" s="13" t="s">
        <v>1627</v>
      </c>
      <c r="N61" s="13" t="s">
        <v>1628</v>
      </c>
      <c r="O61" s="13"/>
      <c r="P61" s="13"/>
      <c r="Q61" s="13"/>
      <c r="R61" s="13"/>
      <c r="S61" s="13" t="s">
        <v>1629</v>
      </c>
      <c r="T61" s="13"/>
      <c r="U61" s="13"/>
      <c r="V61" s="13"/>
      <c r="W61" s="13"/>
      <c r="X61" s="13" t="s">
        <v>1630</v>
      </c>
      <c r="Y61" s="13"/>
      <c r="Z61" s="13"/>
      <c r="AA61" s="13"/>
      <c r="AB61" s="13"/>
    </row>
    <row r="62" spans="3:28">
      <c r="C62" s="13"/>
      <c r="D62" s="13"/>
      <c r="E62" s="13"/>
      <c r="F62" s="13"/>
      <c r="G62" s="13"/>
      <c r="H62" s="13"/>
      <c r="I62" s="13" t="s">
        <v>1631</v>
      </c>
      <c r="J62" s="13"/>
      <c r="K62" s="13"/>
      <c r="L62" s="13"/>
      <c r="M62" s="13" t="s">
        <v>1632</v>
      </c>
      <c r="N62" s="13" t="s">
        <v>1633</v>
      </c>
      <c r="O62" s="13"/>
      <c r="P62" s="13"/>
      <c r="Q62" s="13"/>
      <c r="R62" s="13"/>
      <c r="S62" s="13" t="s">
        <v>1634</v>
      </c>
      <c r="T62" s="13"/>
      <c r="U62" s="13"/>
      <c r="V62" s="13"/>
      <c r="W62" s="13"/>
      <c r="X62" s="13" t="s">
        <v>1635</v>
      </c>
      <c r="Y62" s="13"/>
      <c r="Z62" s="13"/>
      <c r="AA62" s="13"/>
      <c r="AB62" s="13"/>
    </row>
    <row r="63" spans="3:28">
      <c r="C63" s="13"/>
      <c r="D63" s="13"/>
      <c r="E63" s="13"/>
      <c r="F63" s="13"/>
      <c r="G63" s="13"/>
      <c r="H63" s="13"/>
      <c r="I63" s="13" t="s">
        <v>1636</v>
      </c>
      <c r="J63" s="13"/>
      <c r="K63" s="13"/>
      <c r="L63" s="13"/>
      <c r="M63" s="13" t="s">
        <v>1637</v>
      </c>
      <c r="N63" s="13" t="s">
        <v>1638</v>
      </c>
      <c r="O63" s="13"/>
      <c r="P63" s="13"/>
      <c r="Q63" s="13"/>
      <c r="R63" s="13"/>
      <c r="S63" s="13" t="s">
        <v>1639</v>
      </c>
      <c r="T63" s="13"/>
      <c r="U63" s="13"/>
      <c r="V63" s="13"/>
      <c r="W63" s="13"/>
      <c r="X63" s="13" t="s">
        <v>1640</v>
      </c>
      <c r="Y63" s="13"/>
      <c r="Z63" s="13"/>
      <c r="AA63" s="13"/>
      <c r="AB63" s="13"/>
    </row>
    <row r="64" spans="3:28">
      <c r="C64" s="13"/>
      <c r="D64" s="13"/>
      <c r="E64" s="13"/>
      <c r="F64" s="13"/>
      <c r="G64" s="13"/>
      <c r="H64" s="13"/>
      <c r="I64" s="13" t="s">
        <v>1641</v>
      </c>
      <c r="J64" s="13"/>
      <c r="K64" s="13"/>
      <c r="L64" s="13"/>
      <c r="M64" s="13" t="s">
        <v>1642</v>
      </c>
      <c r="N64" s="13" t="s">
        <v>1643</v>
      </c>
      <c r="O64" s="13"/>
      <c r="P64" s="13"/>
      <c r="Q64" s="13"/>
      <c r="R64" s="13"/>
      <c r="S64" s="13" t="s">
        <v>1644</v>
      </c>
      <c r="T64" s="13"/>
      <c r="U64" s="13"/>
      <c r="V64" s="13"/>
      <c r="W64" s="13"/>
      <c r="X64" s="13" t="s">
        <v>1645</v>
      </c>
      <c r="Y64" s="13"/>
      <c r="Z64" s="13"/>
      <c r="AA64" s="13"/>
      <c r="AB64" s="13"/>
    </row>
    <row r="65" spans="3:28">
      <c r="C65" s="13"/>
      <c r="D65" s="13"/>
      <c r="E65" s="13"/>
      <c r="F65" s="13"/>
      <c r="G65" s="13"/>
      <c r="H65" s="13"/>
      <c r="I65" s="13" t="s">
        <v>1646</v>
      </c>
      <c r="J65" s="13"/>
      <c r="K65" s="13"/>
      <c r="L65" s="13"/>
      <c r="M65" s="13" t="s">
        <v>1647</v>
      </c>
      <c r="N65" s="13" t="s">
        <v>1648</v>
      </c>
      <c r="O65" s="13"/>
      <c r="P65" s="13"/>
      <c r="Q65" s="13"/>
      <c r="R65" s="13"/>
      <c r="S65" s="13" t="s">
        <v>1649</v>
      </c>
      <c r="T65" s="13"/>
      <c r="U65" s="13"/>
      <c r="V65" s="13"/>
      <c r="W65" s="13"/>
      <c r="X65" s="13" t="s">
        <v>1650</v>
      </c>
      <c r="Y65" s="13"/>
      <c r="Z65" s="13"/>
      <c r="AA65" s="13"/>
      <c r="AB65" s="13"/>
    </row>
    <row r="66" spans="3:28">
      <c r="C66" s="13"/>
      <c r="D66" s="13"/>
      <c r="E66" s="13"/>
      <c r="F66" s="13"/>
      <c r="G66" s="13"/>
      <c r="H66" s="13"/>
      <c r="I66" s="13" t="s">
        <v>1651</v>
      </c>
      <c r="J66" s="13"/>
      <c r="K66" s="13"/>
      <c r="L66" s="13"/>
      <c r="M66" s="13" t="s">
        <v>1652</v>
      </c>
      <c r="N66" s="13" t="s">
        <v>1653</v>
      </c>
      <c r="O66" s="13"/>
      <c r="P66" s="13"/>
      <c r="Q66" s="13"/>
      <c r="R66" s="13"/>
      <c r="S66" s="13" t="s">
        <v>1654</v>
      </c>
      <c r="T66" s="13"/>
      <c r="U66" s="13"/>
      <c r="V66" s="13"/>
      <c r="W66" s="13"/>
      <c r="X66" s="13" t="s">
        <v>1655</v>
      </c>
      <c r="Y66" s="13"/>
      <c r="Z66" s="13"/>
      <c r="AA66" s="13"/>
      <c r="AB66" s="13"/>
    </row>
    <row r="67" spans="3:28">
      <c r="C67" s="13"/>
      <c r="D67" s="13"/>
      <c r="E67" s="13"/>
      <c r="F67" s="13"/>
      <c r="G67" s="13"/>
      <c r="H67" s="13"/>
      <c r="I67" s="13" t="s">
        <v>1656</v>
      </c>
      <c r="J67" s="13"/>
      <c r="K67" s="13"/>
      <c r="L67" s="13"/>
      <c r="M67" s="13" t="s">
        <v>1657</v>
      </c>
      <c r="N67" s="13" t="s">
        <v>1658</v>
      </c>
      <c r="O67" s="13"/>
      <c r="P67" s="13"/>
      <c r="Q67" s="13"/>
      <c r="R67" s="13"/>
      <c r="S67" s="13" t="s">
        <v>1659</v>
      </c>
      <c r="T67" s="13"/>
      <c r="U67" s="13"/>
      <c r="V67" s="13"/>
      <c r="W67" s="13"/>
      <c r="X67" s="13" t="s">
        <v>1660</v>
      </c>
      <c r="Y67" s="13"/>
      <c r="Z67" s="13"/>
      <c r="AA67" s="13"/>
      <c r="AB67" s="13"/>
    </row>
    <row r="68" spans="3:28">
      <c r="C68" s="13"/>
      <c r="D68" s="13"/>
      <c r="E68" s="13"/>
      <c r="F68" s="13"/>
      <c r="G68" s="13"/>
      <c r="H68" s="13"/>
      <c r="I68" s="13" t="s">
        <v>1661</v>
      </c>
      <c r="J68" s="13"/>
      <c r="K68" s="13"/>
      <c r="L68" s="13"/>
      <c r="M68" s="13" t="s">
        <v>1662</v>
      </c>
      <c r="N68" s="13" t="s">
        <v>1663</v>
      </c>
      <c r="O68" s="13"/>
      <c r="P68" s="13"/>
      <c r="Q68" s="13"/>
      <c r="R68" s="13"/>
      <c r="S68" s="13" t="s">
        <v>1664</v>
      </c>
      <c r="T68" s="13"/>
      <c r="U68" s="13"/>
      <c r="V68" s="13"/>
      <c r="W68" s="13"/>
      <c r="X68" s="13" t="s">
        <v>1957</v>
      </c>
      <c r="Y68" s="13"/>
      <c r="Z68" s="13"/>
      <c r="AA68" s="13"/>
      <c r="AB68" s="13"/>
    </row>
    <row r="69" spans="3:28">
      <c r="C69" s="13"/>
      <c r="D69" s="13"/>
      <c r="E69" s="13"/>
      <c r="F69" s="13"/>
      <c r="G69" s="13"/>
      <c r="H69" s="13"/>
      <c r="I69" s="13" t="s">
        <v>1665</v>
      </c>
      <c r="J69" s="13"/>
      <c r="K69" s="13"/>
      <c r="L69" s="13"/>
      <c r="M69" s="13" t="s">
        <v>1666</v>
      </c>
      <c r="N69" s="13" t="s">
        <v>1667</v>
      </c>
      <c r="O69" s="13"/>
      <c r="P69" s="13"/>
      <c r="Q69" s="13"/>
      <c r="R69" s="13"/>
      <c r="S69" s="13" t="s">
        <v>1668</v>
      </c>
      <c r="T69" s="13"/>
      <c r="U69" s="13"/>
      <c r="V69" s="13"/>
      <c r="W69" s="13"/>
      <c r="X69" s="13"/>
      <c r="Y69" s="13"/>
      <c r="Z69" s="13"/>
      <c r="AA69" s="13"/>
      <c r="AB69" s="13"/>
    </row>
    <row r="70" spans="3:28">
      <c r="C70" s="13"/>
      <c r="D70" s="13"/>
      <c r="E70" s="13"/>
      <c r="F70" s="13"/>
      <c r="G70" s="13"/>
      <c r="H70" s="13"/>
      <c r="I70" s="13" t="s">
        <v>1669</v>
      </c>
      <c r="J70" s="13"/>
      <c r="K70" s="13"/>
      <c r="L70" s="13"/>
      <c r="M70" s="13" t="s">
        <v>1670</v>
      </c>
      <c r="N70" s="13" t="s">
        <v>1671</v>
      </c>
      <c r="O70" s="13"/>
      <c r="P70" s="13"/>
      <c r="Q70" s="13"/>
      <c r="R70" s="13"/>
      <c r="S70" s="13" t="s">
        <v>1672</v>
      </c>
      <c r="T70" s="13"/>
      <c r="U70" s="13"/>
      <c r="V70" s="13"/>
      <c r="W70" s="13"/>
      <c r="X70" s="13"/>
      <c r="Y70" s="13"/>
      <c r="Z70" s="13"/>
      <c r="AA70" s="13"/>
      <c r="AB70" s="13"/>
    </row>
    <row r="71" spans="3:28">
      <c r="C71" s="13"/>
      <c r="D71" s="13"/>
      <c r="E71" s="13"/>
      <c r="F71" s="13"/>
      <c r="G71" s="13"/>
      <c r="H71" s="13"/>
      <c r="I71" s="13" t="s">
        <v>1673</v>
      </c>
      <c r="J71" s="13"/>
      <c r="K71" s="13"/>
      <c r="L71" s="13"/>
      <c r="M71" s="13" t="s">
        <v>1674</v>
      </c>
      <c r="N71" s="13" t="s">
        <v>1675</v>
      </c>
      <c r="O71" s="13"/>
      <c r="P71" s="13"/>
      <c r="Q71" s="13"/>
      <c r="R71" s="13"/>
      <c r="S71" s="13" t="s">
        <v>1676</v>
      </c>
      <c r="T71" s="13"/>
      <c r="U71" s="13"/>
      <c r="V71" s="13"/>
      <c r="W71" s="13"/>
      <c r="X71" s="13"/>
      <c r="Y71" s="13"/>
      <c r="Z71" s="13"/>
      <c r="AA71" s="13"/>
      <c r="AB71" s="13"/>
    </row>
    <row r="72" spans="3:28">
      <c r="C72" s="13"/>
      <c r="D72" s="13"/>
      <c r="E72" s="13"/>
      <c r="F72" s="13"/>
      <c r="G72" s="13"/>
      <c r="H72" s="13"/>
      <c r="I72" s="13" t="s">
        <v>1677</v>
      </c>
      <c r="J72" s="13"/>
      <c r="K72" s="13"/>
      <c r="L72" s="13"/>
      <c r="M72" s="13" t="s">
        <v>1678</v>
      </c>
      <c r="N72" s="13" t="s">
        <v>1679</v>
      </c>
      <c r="O72" s="13"/>
      <c r="P72" s="13"/>
      <c r="Q72" s="13"/>
      <c r="R72" s="13"/>
      <c r="S72" s="13" t="s">
        <v>1680</v>
      </c>
      <c r="T72" s="13"/>
      <c r="U72" s="13"/>
      <c r="V72" s="13"/>
      <c r="W72" s="13"/>
      <c r="X72" s="13"/>
      <c r="Y72" s="13"/>
      <c r="Z72" s="13"/>
      <c r="AA72" s="13"/>
      <c r="AB72" s="13"/>
    </row>
    <row r="73" spans="3:28">
      <c r="C73" s="13"/>
      <c r="D73" s="13"/>
      <c r="E73" s="13"/>
      <c r="F73" s="13"/>
      <c r="G73" s="13"/>
      <c r="H73" s="13"/>
      <c r="I73" s="13" t="s">
        <v>1681</v>
      </c>
      <c r="J73" s="13"/>
      <c r="K73" s="13"/>
      <c r="L73" s="13"/>
      <c r="M73" s="13" t="s">
        <v>1682</v>
      </c>
      <c r="N73" s="13" t="s">
        <v>1683</v>
      </c>
      <c r="O73" s="13"/>
      <c r="P73" s="13"/>
      <c r="Q73" s="13"/>
      <c r="R73" s="13"/>
      <c r="S73" s="13" t="s">
        <v>1684</v>
      </c>
      <c r="T73" s="13"/>
      <c r="U73" s="13"/>
      <c r="V73" s="13"/>
      <c r="W73" s="13"/>
      <c r="X73" s="13"/>
      <c r="Y73" s="13"/>
      <c r="Z73" s="13"/>
      <c r="AA73" s="13"/>
      <c r="AB73" s="13"/>
    </row>
    <row r="74" spans="3:28">
      <c r="C74" s="13"/>
      <c r="D74" s="13"/>
      <c r="E74" s="13"/>
      <c r="F74" s="13"/>
      <c r="G74" s="13"/>
      <c r="H74" s="13"/>
      <c r="I74" s="13" t="s">
        <v>1685</v>
      </c>
      <c r="J74" s="13"/>
      <c r="K74" s="13"/>
      <c r="L74" s="13"/>
      <c r="M74" s="13" t="s">
        <v>1686</v>
      </c>
      <c r="N74" s="13" t="s">
        <v>1687</v>
      </c>
      <c r="O74" s="13"/>
      <c r="P74" s="13"/>
      <c r="Q74" s="13"/>
      <c r="R74" s="13"/>
      <c r="S74" s="13" t="s">
        <v>1952</v>
      </c>
      <c r="T74" s="13"/>
      <c r="U74" s="13"/>
      <c r="V74" s="13"/>
      <c r="W74" s="13"/>
      <c r="X74" s="13"/>
      <c r="Y74" s="13"/>
      <c r="Z74" s="13"/>
      <c r="AA74" s="13"/>
      <c r="AB74" s="13"/>
    </row>
    <row r="75" spans="3:28">
      <c r="C75" s="13"/>
      <c r="D75" s="13"/>
      <c r="E75" s="13"/>
      <c r="F75" s="13"/>
      <c r="G75" s="13"/>
      <c r="H75" s="13"/>
      <c r="I75" s="13" t="s">
        <v>1688</v>
      </c>
      <c r="J75" s="13"/>
      <c r="K75" s="13"/>
      <c r="L75" s="13"/>
      <c r="M75" s="13" t="s">
        <v>1689</v>
      </c>
      <c r="N75" s="13" t="s">
        <v>1690</v>
      </c>
      <c r="O75" s="13"/>
      <c r="P75" s="13"/>
      <c r="Q75" s="13"/>
      <c r="R75" s="13"/>
      <c r="S75" s="13"/>
      <c r="T75" s="13"/>
      <c r="U75" s="13"/>
      <c r="V75" s="13"/>
      <c r="W75" s="13"/>
      <c r="X75" s="13"/>
      <c r="Y75" s="13"/>
      <c r="Z75" s="13"/>
      <c r="AA75" s="13"/>
      <c r="AB75" s="13"/>
    </row>
    <row r="76" spans="3:28">
      <c r="C76" s="13"/>
      <c r="D76" s="13"/>
      <c r="E76" s="13"/>
      <c r="F76" s="13"/>
      <c r="G76" s="13"/>
      <c r="H76" s="13"/>
      <c r="I76" s="13" t="s">
        <v>1691</v>
      </c>
      <c r="J76" s="13"/>
      <c r="K76" s="13"/>
      <c r="L76" s="13"/>
      <c r="M76" s="13" t="s">
        <v>1692</v>
      </c>
      <c r="N76" s="13" t="s">
        <v>1693</v>
      </c>
      <c r="O76" s="13"/>
      <c r="P76" s="13"/>
      <c r="Q76" s="13"/>
      <c r="R76" s="13"/>
      <c r="S76" s="13"/>
      <c r="T76" s="13"/>
      <c r="U76" s="13"/>
      <c r="V76" s="13"/>
      <c r="W76" s="13"/>
      <c r="X76" s="13"/>
      <c r="Y76" s="13"/>
      <c r="Z76" s="13"/>
      <c r="AA76" s="13"/>
      <c r="AB76" s="13"/>
    </row>
    <row r="77" spans="3:28">
      <c r="C77" s="13"/>
      <c r="D77" s="13"/>
      <c r="E77" s="13"/>
      <c r="F77" s="13"/>
      <c r="G77" s="13"/>
      <c r="H77" s="13"/>
      <c r="I77" s="13" t="s">
        <v>1694</v>
      </c>
      <c r="J77" s="13"/>
      <c r="K77" s="13"/>
      <c r="L77" s="13"/>
      <c r="M77" s="13" t="s">
        <v>1695</v>
      </c>
      <c r="N77" s="13" t="s">
        <v>1696</v>
      </c>
      <c r="O77" s="13"/>
      <c r="P77" s="13"/>
      <c r="Q77" s="13"/>
      <c r="R77" s="13"/>
      <c r="S77" s="13"/>
      <c r="T77" s="13"/>
      <c r="U77" s="13"/>
      <c r="V77" s="13"/>
      <c r="W77" s="13"/>
      <c r="X77" s="13"/>
      <c r="Y77" s="13"/>
      <c r="Z77" s="13"/>
      <c r="AA77" s="13"/>
      <c r="AB77" s="13"/>
    </row>
    <row r="78" spans="3:28">
      <c r="C78" s="13"/>
      <c r="D78" s="13"/>
      <c r="E78" s="13"/>
      <c r="F78" s="13"/>
      <c r="G78" s="13"/>
      <c r="H78" s="13"/>
      <c r="I78" s="13" t="s">
        <v>1697</v>
      </c>
      <c r="J78" s="13"/>
      <c r="K78" s="13"/>
      <c r="L78" s="13"/>
      <c r="M78" s="13" t="s">
        <v>1698</v>
      </c>
      <c r="N78" s="13" t="s">
        <v>1699</v>
      </c>
      <c r="O78" s="13"/>
      <c r="P78" s="13"/>
      <c r="Q78" s="13"/>
      <c r="R78" s="13"/>
      <c r="S78" s="13"/>
      <c r="T78" s="13"/>
      <c r="U78" s="13"/>
      <c r="V78" s="13"/>
      <c r="W78" s="13"/>
      <c r="X78" s="13"/>
      <c r="Y78" s="13"/>
      <c r="Z78" s="13"/>
      <c r="AA78" s="13"/>
      <c r="AB78" s="13"/>
    </row>
    <row r="79" spans="3:28">
      <c r="C79" s="13"/>
      <c r="D79" s="13"/>
      <c r="E79" s="13"/>
      <c r="F79" s="13"/>
      <c r="G79" s="13"/>
      <c r="H79" s="13"/>
      <c r="I79" s="13" t="s">
        <v>1700</v>
      </c>
      <c r="J79" s="13"/>
      <c r="K79" s="13"/>
      <c r="L79" s="13"/>
      <c r="M79" s="13" t="s">
        <v>1701</v>
      </c>
      <c r="N79" s="13" t="s">
        <v>1702</v>
      </c>
      <c r="O79" s="13"/>
      <c r="P79" s="13"/>
      <c r="Q79" s="13"/>
      <c r="R79" s="13"/>
      <c r="S79" s="13"/>
      <c r="T79" s="13"/>
      <c r="U79" s="13"/>
      <c r="V79" s="13"/>
      <c r="W79" s="13"/>
      <c r="X79" s="13"/>
      <c r="Y79" s="13"/>
      <c r="Z79" s="13"/>
      <c r="AA79" s="13"/>
      <c r="AB79" s="13"/>
    </row>
    <row r="80" spans="3:28">
      <c r="C80" s="13"/>
      <c r="D80" s="13"/>
      <c r="E80" s="13"/>
      <c r="F80" s="13"/>
      <c r="G80" s="13"/>
      <c r="H80" s="13"/>
      <c r="I80" s="13" t="s">
        <v>1703</v>
      </c>
      <c r="J80" s="13"/>
      <c r="K80" s="13"/>
      <c r="L80" s="13"/>
      <c r="M80" s="13" t="s">
        <v>1704</v>
      </c>
      <c r="N80" s="13" t="s">
        <v>1705</v>
      </c>
      <c r="O80" s="13"/>
      <c r="P80" s="13"/>
      <c r="Q80" s="13"/>
      <c r="R80" s="13"/>
      <c r="S80" s="13"/>
      <c r="T80" s="13"/>
      <c r="U80" s="13"/>
      <c r="V80" s="13"/>
      <c r="W80" s="13"/>
      <c r="X80" s="13"/>
      <c r="Y80" s="13"/>
      <c r="Z80" s="13"/>
      <c r="AA80" s="13"/>
      <c r="AB80" s="13"/>
    </row>
    <row r="81" spans="3:28">
      <c r="C81" s="13"/>
      <c r="D81" s="13"/>
      <c r="E81" s="13"/>
      <c r="F81" s="13"/>
      <c r="G81" s="13"/>
      <c r="H81" s="13"/>
      <c r="I81" s="13" t="s">
        <v>1706</v>
      </c>
      <c r="J81" s="13"/>
      <c r="K81" s="13"/>
      <c r="L81" s="13"/>
      <c r="M81" s="13" t="s">
        <v>1707</v>
      </c>
      <c r="N81" s="13" t="s">
        <v>1708</v>
      </c>
      <c r="O81" s="13"/>
      <c r="P81" s="13"/>
      <c r="Q81" s="13"/>
      <c r="R81" s="13"/>
      <c r="S81" s="13"/>
      <c r="T81" s="13"/>
      <c r="U81" s="13"/>
      <c r="V81" s="13"/>
      <c r="W81" s="13"/>
      <c r="X81" s="13"/>
      <c r="Y81" s="13"/>
      <c r="Z81" s="13"/>
      <c r="AA81" s="13"/>
      <c r="AB81" s="13"/>
    </row>
    <row r="82" spans="3:28">
      <c r="C82" s="13"/>
      <c r="D82" s="13"/>
      <c r="E82" s="13"/>
      <c r="F82" s="13"/>
      <c r="G82" s="13"/>
      <c r="H82" s="13"/>
      <c r="I82" s="13" t="s">
        <v>1709</v>
      </c>
      <c r="J82" s="13"/>
      <c r="K82" s="13"/>
      <c r="L82" s="13"/>
      <c r="M82" s="13" t="s">
        <v>1710</v>
      </c>
      <c r="N82" s="13" t="s">
        <v>1711</v>
      </c>
      <c r="O82" s="13"/>
      <c r="P82" s="13"/>
      <c r="Q82" s="13"/>
      <c r="R82" s="13"/>
      <c r="S82" s="13"/>
      <c r="T82" s="13"/>
      <c r="U82" s="13"/>
      <c r="V82" s="13"/>
      <c r="W82" s="13"/>
      <c r="X82" s="13"/>
      <c r="Y82" s="13"/>
      <c r="Z82" s="13"/>
      <c r="AA82" s="13"/>
      <c r="AB82" s="13"/>
    </row>
    <row r="83" spans="3:28">
      <c r="C83" s="13"/>
      <c r="D83" s="13"/>
      <c r="E83" s="13"/>
      <c r="F83" s="13"/>
      <c r="G83" s="13"/>
      <c r="H83" s="13"/>
      <c r="I83" s="13" t="s">
        <v>1712</v>
      </c>
      <c r="J83" s="13"/>
      <c r="K83" s="13"/>
      <c r="L83" s="13"/>
      <c r="M83" s="13" t="s">
        <v>1713</v>
      </c>
      <c r="N83" s="13" t="s">
        <v>1714</v>
      </c>
      <c r="O83" s="13"/>
      <c r="P83" s="13"/>
      <c r="Q83" s="13"/>
      <c r="R83" s="13"/>
      <c r="S83" s="13"/>
      <c r="T83" s="13"/>
      <c r="U83" s="13"/>
      <c r="V83" s="13"/>
      <c r="W83" s="13"/>
      <c r="X83" s="13"/>
      <c r="Y83" s="13"/>
      <c r="Z83" s="13"/>
      <c r="AA83" s="13"/>
      <c r="AB83" s="13"/>
    </row>
    <row r="84" spans="3:28">
      <c r="C84" s="13"/>
      <c r="D84" s="13"/>
      <c r="E84" s="13"/>
      <c r="F84" s="13"/>
      <c r="G84" s="13"/>
      <c r="H84" s="13"/>
      <c r="I84" s="13" t="s">
        <v>1715</v>
      </c>
      <c r="J84" s="13"/>
      <c r="K84" s="13"/>
      <c r="L84" s="13"/>
      <c r="M84" s="13" t="s">
        <v>1716</v>
      </c>
      <c r="N84" s="13" t="s">
        <v>1717</v>
      </c>
      <c r="O84" s="13"/>
      <c r="P84" s="13"/>
      <c r="Q84" s="13"/>
      <c r="R84" s="13"/>
      <c r="S84" s="13"/>
      <c r="T84" s="13"/>
      <c r="U84" s="13"/>
      <c r="V84" s="13"/>
      <c r="W84" s="13"/>
      <c r="X84" s="13"/>
      <c r="Y84" s="13"/>
      <c r="Z84" s="13"/>
      <c r="AA84" s="13"/>
      <c r="AB84" s="13"/>
    </row>
    <row r="85" spans="3:28">
      <c r="C85" s="13"/>
      <c r="D85" s="13"/>
      <c r="E85" s="13"/>
      <c r="F85" s="13"/>
      <c r="G85" s="13"/>
      <c r="H85" s="13"/>
      <c r="I85" s="13" t="s">
        <v>1718</v>
      </c>
      <c r="J85" s="13"/>
      <c r="K85" s="13"/>
      <c r="L85" s="13"/>
      <c r="M85" s="13" t="s">
        <v>1719</v>
      </c>
      <c r="N85" s="13" t="s">
        <v>1946</v>
      </c>
      <c r="O85" s="13"/>
      <c r="P85" s="13"/>
      <c r="Q85" s="13"/>
      <c r="R85" s="13"/>
      <c r="S85" s="13"/>
      <c r="T85" s="13"/>
      <c r="U85" s="13"/>
      <c r="V85" s="13"/>
      <c r="W85" s="13"/>
      <c r="X85" s="13"/>
      <c r="Y85" s="13"/>
      <c r="Z85" s="13"/>
      <c r="AA85" s="13"/>
      <c r="AB85" s="13"/>
    </row>
    <row r="86" spans="3:28">
      <c r="C86" s="13"/>
      <c r="D86" s="13"/>
      <c r="E86" s="13"/>
      <c r="F86" s="13"/>
      <c r="G86" s="13"/>
      <c r="H86" s="13"/>
      <c r="I86" s="13" t="s">
        <v>1720</v>
      </c>
      <c r="J86" s="13"/>
      <c r="K86" s="13"/>
      <c r="L86" s="13"/>
      <c r="M86" s="13" t="s">
        <v>1721</v>
      </c>
      <c r="N86" s="13"/>
      <c r="O86" s="13"/>
      <c r="P86" s="13"/>
      <c r="Q86" s="13"/>
      <c r="R86" s="13"/>
      <c r="S86" s="13"/>
      <c r="T86" s="13"/>
      <c r="U86" s="13"/>
      <c r="V86" s="13"/>
      <c r="W86" s="13"/>
      <c r="X86" s="13"/>
      <c r="Y86" s="13"/>
      <c r="Z86" s="13"/>
      <c r="AA86" s="13"/>
      <c r="AB86" s="13"/>
    </row>
    <row r="87" spans="3:28">
      <c r="C87" s="13"/>
      <c r="D87" s="13"/>
      <c r="E87" s="13"/>
      <c r="F87" s="13"/>
      <c r="G87" s="13"/>
      <c r="H87" s="13"/>
      <c r="I87" s="13" t="s">
        <v>1722</v>
      </c>
      <c r="J87" s="13"/>
      <c r="K87" s="13"/>
      <c r="L87" s="13"/>
      <c r="M87" s="13" t="s">
        <v>1723</v>
      </c>
      <c r="N87" s="13"/>
      <c r="O87" s="13"/>
      <c r="P87" s="13"/>
      <c r="Q87" s="13"/>
      <c r="R87" s="13"/>
      <c r="S87" s="13"/>
      <c r="T87" s="13"/>
      <c r="U87" s="13"/>
      <c r="V87" s="13"/>
      <c r="W87" s="13"/>
      <c r="X87" s="13"/>
      <c r="Y87" s="13"/>
      <c r="Z87" s="13"/>
      <c r="AA87" s="13"/>
      <c r="AB87" s="13"/>
    </row>
    <row r="88" spans="3:28">
      <c r="C88" s="13"/>
      <c r="D88" s="13"/>
      <c r="E88" s="13"/>
      <c r="F88" s="13"/>
      <c r="G88" s="13"/>
      <c r="H88" s="13"/>
      <c r="I88" s="13" t="s">
        <v>1724</v>
      </c>
      <c r="J88" s="13"/>
      <c r="K88" s="13"/>
      <c r="L88" s="13"/>
      <c r="M88" s="13" t="s">
        <v>1725</v>
      </c>
      <c r="N88" s="13"/>
      <c r="O88" s="13"/>
      <c r="P88" s="13"/>
      <c r="Q88" s="13"/>
      <c r="R88" s="13"/>
      <c r="S88" s="13"/>
      <c r="T88" s="13"/>
      <c r="U88" s="13"/>
      <c r="V88" s="13"/>
      <c r="W88" s="13"/>
      <c r="X88" s="13"/>
      <c r="Y88" s="13"/>
      <c r="Z88" s="13"/>
      <c r="AA88" s="13"/>
      <c r="AB88" s="13"/>
    </row>
    <row r="89" spans="3:28">
      <c r="C89" s="13"/>
      <c r="D89" s="13"/>
      <c r="E89" s="13"/>
      <c r="F89" s="13"/>
      <c r="G89" s="13"/>
      <c r="H89" s="13"/>
      <c r="I89" s="13" t="s">
        <v>1726</v>
      </c>
      <c r="J89" s="13"/>
      <c r="K89" s="13"/>
      <c r="L89" s="13"/>
      <c r="M89" s="13" t="s">
        <v>1727</v>
      </c>
      <c r="N89" s="13"/>
      <c r="O89" s="13"/>
      <c r="P89" s="13"/>
      <c r="Q89" s="13"/>
      <c r="R89" s="13"/>
      <c r="S89" s="13"/>
      <c r="T89" s="13"/>
      <c r="U89" s="13"/>
      <c r="V89" s="13"/>
      <c r="W89" s="13"/>
      <c r="X89" s="13"/>
      <c r="Y89" s="13"/>
      <c r="Z89" s="13"/>
      <c r="AA89" s="13"/>
      <c r="AB89" s="13"/>
    </row>
    <row r="90" spans="3:28">
      <c r="C90" s="13"/>
      <c r="D90" s="13"/>
      <c r="E90" s="13"/>
      <c r="F90" s="13"/>
      <c r="G90" s="13"/>
      <c r="H90" s="13"/>
      <c r="I90" s="13" t="s">
        <v>1728</v>
      </c>
      <c r="J90" s="13"/>
      <c r="K90" s="13"/>
      <c r="L90" s="13"/>
      <c r="M90" s="13" t="s">
        <v>1729</v>
      </c>
      <c r="N90" s="13"/>
      <c r="O90" s="13"/>
      <c r="P90" s="13"/>
      <c r="Q90" s="13"/>
      <c r="R90" s="13"/>
      <c r="S90" s="13"/>
      <c r="T90" s="13"/>
      <c r="U90" s="13"/>
      <c r="V90" s="13"/>
      <c r="W90" s="13"/>
      <c r="X90" s="13"/>
      <c r="Y90" s="13"/>
      <c r="Z90" s="13"/>
      <c r="AA90" s="13"/>
      <c r="AB90" s="13"/>
    </row>
    <row r="91" spans="3:28">
      <c r="C91" s="13"/>
      <c r="D91" s="13"/>
      <c r="E91" s="13"/>
      <c r="F91" s="13"/>
      <c r="G91" s="13"/>
      <c r="H91" s="13"/>
      <c r="I91" s="13" t="s">
        <v>1730</v>
      </c>
      <c r="J91" s="13"/>
      <c r="K91" s="13"/>
      <c r="L91" s="13"/>
      <c r="M91" s="13" t="s">
        <v>1731</v>
      </c>
      <c r="N91" s="13"/>
      <c r="O91" s="13"/>
      <c r="P91" s="13"/>
      <c r="Q91" s="13"/>
      <c r="R91" s="13"/>
      <c r="S91" s="13"/>
      <c r="T91" s="13"/>
      <c r="U91" s="13"/>
      <c r="V91" s="13"/>
      <c r="W91" s="13"/>
      <c r="X91" s="13"/>
      <c r="Y91" s="13"/>
      <c r="Z91" s="13"/>
      <c r="AA91" s="13"/>
      <c r="AB91" s="13"/>
    </row>
    <row r="92" spans="3:28">
      <c r="C92" s="13"/>
      <c r="D92" s="13"/>
      <c r="E92" s="13"/>
      <c r="F92" s="13"/>
      <c r="G92" s="13"/>
      <c r="H92" s="13"/>
      <c r="I92" s="13" t="s">
        <v>1732</v>
      </c>
      <c r="J92" s="13"/>
      <c r="K92" s="13"/>
      <c r="L92" s="13"/>
      <c r="M92" s="13" t="s">
        <v>1733</v>
      </c>
      <c r="N92" s="13"/>
      <c r="O92" s="13"/>
      <c r="P92" s="13"/>
      <c r="Q92" s="13"/>
      <c r="R92" s="13"/>
      <c r="S92" s="13"/>
      <c r="T92" s="13"/>
      <c r="U92" s="13"/>
      <c r="V92" s="13"/>
      <c r="W92" s="13"/>
      <c r="X92" s="13"/>
      <c r="Y92" s="13"/>
      <c r="Z92" s="13"/>
      <c r="AA92" s="13"/>
      <c r="AB92" s="13"/>
    </row>
    <row r="93" spans="3:28">
      <c r="C93" s="13"/>
      <c r="D93" s="13"/>
      <c r="E93" s="13"/>
      <c r="F93" s="13"/>
      <c r="G93" s="13"/>
      <c r="H93" s="13"/>
      <c r="I93" s="13" t="s">
        <v>1734</v>
      </c>
      <c r="J93" s="13"/>
      <c r="K93" s="13"/>
      <c r="L93" s="13"/>
      <c r="M93" s="13" t="s">
        <v>1735</v>
      </c>
      <c r="N93" s="13"/>
      <c r="O93" s="13"/>
      <c r="P93" s="13"/>
      <c r="Q93" s="13"/>
      <c r="R93" s="13"/>
      <c r="S93" s="13"/>
      <c r="T93" s="13"/>
      <c r="U93" s="13"/>
      <c r="V93" s="13"/>
      <c r="W93" s="13"/>
      <c r="X93" s="13"/>
      <c r="Y93" s="13"/>
      <c r="Z93" s="13"/>
      <c r="AA93" s="13"/>
      <c r="AB93" s="13"/>
    </row>
    <row r="94" spans="3:28">
      <c r="C94" s="13"/>
      <c r="D94" s="13"/>
      <c r="E94" s="13"/>
      <c r="F94" s="13"/>
      <c r="G94" s="13"/>
      <c r="H94" s="13"/>
      <c r="I94" s="13" t="s">
        <v>1736</v>
      </c>
      <c r="J94" s="13"/>
      <c r="K94" s="13"/>
      <c r="L94" s="13"/>
      <c r="M94" s="13" t="s">
        <v>1945</v>
      </c>
      <c r="N94" s="13"/>
      <c r="O94" s="13"/>
      <c r="P94" s="13"/>
      <c r="Q94" s="13"/>
      <c r="R94" s="13"/>
      <c r="S94" s="13"/>
      <c r="T94" s="13"/>
      <c r="U94" s="13"/>
      <c r="V94" s="13"/>
      <c r="W94" s="13"/>
      <c r="X94" s="13"/>
      <c r="Y94" s="13"/>
      <c r="Z94" s="13"/>
      <c r="AA94" s="13"/>
      <c r="AB94" s="13"/>
    </row>
    <row r="95" spans="3:28">
      <c r="C95" s="13"/>
      <c r="D95" s="13"/>
      <c r="E95" s="13"/>
      <c r="F95" s="13"/>
      <c r="G95" s="13"/>
      <c r="H95" s="13"/>
      <c r="I95" s="13" t="s">
        <v>1737</v>
      </c>
      <c r="J95" s="13"/>
      <c r="K95" s="13"/>
      <c r="L95" s="13"/>
      <c r="M95" s="13"/>
      <c r="N95" s="13"/>
      <c r="O95" s="13"/>
      <c r="P95" s="13"/>
      <c r="Q95" s="13"/>
      <c r="R95" s="13"/>
      <c r="S95" s="13"/>
      <c r="T95" s="13"/>
      <c r="U95" s="13"/>
      <c r="V95" s="13"/>
      <c r="W95" s="13"/>
      <c r="X95" s="13"/>
      <c r="Y95" s="13"/>
      <c r="Z95" s="13"/>
      <c r="AA95" s="13"/>
      <c r="AB95" s="13"/>
    </row>
    <row r="96" spans="3:28">
      <c r="C96" s="13"/>
      <c r="D96" s="13"/>
      <c r="E96" s="13"/>
      <c r="F96" s="13"/>
      <c r="G96" s="13"/>
      <c r="H96" s="13"/>
      <c r="I96" s="13" t="s">
        <v>1738</v>
      </c>
      <c r="J96" s="13"/>
      <c r="K96" s="13"/>
      <c r="L96" s="13"/>
      <c r="M96" s="13"/>
      <c r="N96" s="13"/>
      <c r="O96" s="13"/>
      <c r="P96" s="13"/>
      <c r="Q96" s="13"/>
      <c r="R96" s="13"/>
      <c r="S96" s="13"/>
      <c r="T96" s="13"/>
      <c r="U96" s="13"/>
      <c r="V96" s="13"/>
      <c r="W96" s="13"/>
      <c r="X96" s="13"/>
      <c r="Y96" s="13"/>
      <c r="Z96" s="13"/>
      <c r="AA96" s="13"/>
      <c r="AB96" s="13"/>
    </row>
    <row r="97" spans="3:28">
      <c r="C97" s="13"/>
      <c r="D97" s="13"/>
      <c r="E97" s="13"/>
      <c r="F97" s="13"/>
      <c r="G97" s="13"/>
      <c r="H97" s="13"/>
      <c r="I97" s="13" t="s">
        <v>1739</v>
      </c>
      <c r="J97" s="13"/>
      <c r="K97" s="13"/>
      <c r="L97" s="13"/>
      <c r="M97" s="13"/>
      <c r="N97" s="13"/>
      <c r="O97" s="13"/>
      <c r="P97" s="13"/>
      <c r="Q97" s="13"/>
      <c r="R97" s="13"/>
      <c r="S97" s="13"/>
      <c r="T97" s="13"/>
      <c r="U97" s="13"/>
      <c r="V97" s="13"/>
      <c r="W97" s="13"/>
      <c r="X97" s="13"/>
      <c r="Y97" s="13"/>
      <c r="Z97" s="13"/>
      <c r="AA97" s="13"/>
      <c r="AB97" s="13"/>
    </row>
    <row r="98" spans="3:28">
      <c r="C98" s="13"/>
      <c r="D98" s="13"/>
      <c r="E98" s="13"/>
      <c r="F98" s="13"/>
      <c r="G98" s="13"/>
      <c r="H98" s="13"/>
      <c r="I98" s="13" t="s">
        <v>1740</v>
      </c>
      <c r="J98" s="13"/>
      <c r="K98" s="13"/>
      <c r="L98" s="13"/>
      <c r="M98" s="13"/>
      <c r="N98" s="13"/>
      <c r="O98" s="13"/>
      <c r="P98" s="13"/>
      <c r="Q98" s="13"/>
      <c r="R98" s="13"/>
      <c r="S98" s="13"/>
      <c r="T98" s="13"/>
      <c r="U98" s="13"/>
      <c r="V98" s="13"/>
      <c r="W98" s="13"/>
      <c r="X98" s="13"/>
      <c r="Y98" s="13"/>
      <c r="Z98" s="13"/>
      <c r="AA98" s="13"/>
      <c r="AB98" s="13"/>
    </row>
    <row r="99" spans="3:28">
      <c r="C99" s="13"/>
      <c r="D99" s="13"/>
      <c r="E99" s="13"/>
      <c r="F99" s="13"/>
      <c r="G99" s="13"/>
      <c r="H99" s="13"/>
      <c r="I99" s="13" t="s">
        <v>1741</v>
      </c>
      <c r="J99" s="13"/>
      <c r="K99" s="13"/>
      <c r="L99" s="13"/>
      <c r="M99" s="13"/>
      <c r="N99" s="13"/>
      <c r="O99" s="13"/>
      <c r="P99" s="13"/>
      <c r="Q99" s="13"/>
      <c r="R99" s="13"/>
      <c r="S99" s="13"/>
      <c r="T99" s="13"/>
      <c r="U99" s="13"/>
      <c r="V99" s="13"/>
      <c r="W99" s="13"/>
      <c r="X99" s="13"/>
      <c r="Y99" s="13"/>
      <c r="Z99" s="13"/>
      <c r="AA99" s="13"/>
      <c r="AB99" s="13"/>
    </row>
    <row r="100" spans="3:28">
      <c r="C100" s="13"/>
      <c r="D100" s="13"/>
      <c r="E100" s="13"/>
      <c r="F100" s="13"/>
      <c r="G100" s="13"/>
      <c r="H100" s="13"/>
      <c r="I100" s="13" t="s">
        <v>1742</v>
      </c>
      <c r="J100" s="13"/>
      <c r="K100" s="13"/>
      <c r="L100" s="13"/>
      <c r="M100" s="13"/>
      <c r="N100" s="13"/>
      <c r="O100" s="13"/>
      <c r="P100" s="13"/>
      <c r="Q100" s="13"/>
      <c r="R100" s="13"/>
      <c r="S100" s="13"/>
      <c r="T100" s="13"/>
      <c r="U100" s="13"/>
      <c r="V100" s="13"/>
      <c r="W100" s="13"/>
      <c r="X100" s="13"/>
      <c r="Y100" s="13"/>
      <c r="Z100" s="13"/>
      <c r="AA100" s="13"/>
      <c r="AB100" s="13"/>
    </row>
    <row r="101" spans="3:28">
      <c r="C101" s="13"/>
      <c r="D101" s="13"/>
      <c r="E101" s="13"/>
      <c r="F101" s="13"/>
      <c r="G101" s="13"/>
      <c r="H101" s="13"/>
      <c r="I101" s="13" t="s">
        <v>1743</v>
      </c>
      <c r="J101" s="13"/>
      <c r="K101" s="13"/>
      <c r="L101" s="13"/>
      <c r="M101" s="13"/>
      <c r="N101" s="13"/>
      <c r="O101" s="13"/>
      <c r="P101" s="13"/>
      <c r="Q101" s="13"/>
      <c r="R101" s="13"/>
      <c r="S101" s="13"/>
      <c r="T101" s="13"/>
      <c r="U101" s="13"/>
      <c r="V101" s="13"/>
      <c r="W101" s="13"/>
      <c r="X101" s="13"/>
      <c r="Y101" s="13"/>
      <c r="Z101" s="13"/>
      <c r="AA101" s="13"/>
      <c r="AB101" s="13"/>
    </row>
    <row r="102" spans="3:28">
      <c r="C102" s="13"/>
      <c r="D102" s="13"/>
      <c r="E102" s="13"/>
      <c r="F102" s="13"/>
      <c r="G102" s="13"/>
      <c r="H102" s="13"/>
      <c r="I102" s="13" t="s">
        <v>1744</v>
      </c>
      <c r="J102" s="13"/>
      <c r="K102" s="13"/>
      <c r="L102" s="13"/>
      <c r="M102" s="13"/>
      <c r="N102" s="13"/>
      <c r="O102" s="13"/>
      <c r="P102" s="13"/>
      <c r="Q102" s="13"/>
      <c r="R102" s="13"/>
      <c r="S102" s="13"/>
      <c r="T102" s="13"/>
      <c r="U102" s="13"/>
      <c r="V102" s="13"/>
      <c r="W102" s="13"/>
      <c r="X102" s="13"/>
      <c r="Y102" s="13"/>
      <c r="Z102" s="13"/>
      <c r="AA102" s="13"/>
      <c r="AB102" s="13"/>
    </row>
    <row r="103" spans="3:28">
      <c r="C103" s="13"/>
      <c r="D103" s="13"/>
      <c r="E103" s="13"/>
      <c r="F103" s="13"/>
      <c r="G103" s="13"/>
      <c r="H103" s="13"/>
      <c r="I103" s="13" t="s">
        <v>1745</v>
      </c>
      <c r="J103" s="13"/>
      <c r="K103" s="13"/>
      <c r="L103" s="13"/>
      <c r="M103" s="13"/>
      <c r="N103" s="13"/>
      <c r="O103" s="13"/>
      <c r="P103" s="13"/>
      <c r="Q103" s="13"/>
      <c r="R103" s="13"/>
      <c r="S103" s="13"/>
      <c r="T103" s="13"/>
      <c r="U103" s="13"/>
      <c r="V103" s="13"/>
      <c r="W103" s="13"/>
      <c r="X103" s="13"/>
      <c r="Y103" s="13"/>
      <c r="Z103" s="13"/>
      <c r="AA103" s="13"/>
      <c r="AB103" s="13"/>
    </row>
    <row r="104" spans="3:28">
      <c r="C104" s="13"/>
      <c r="D104" s="13"/>
      <c r="E104" s="13"/>
      <c r="F104" s="13"/>
      <c r="G104" s="13"/>
      <c r="H104" s="13"/>
      <c r="I104" s="13" t="s">
        <v>1746</v>
      </c>
      <c r="J104" s="13"/>
      <c r="K104" s="13"/>
      <c r="L104" s="13"/>
      <c r="M104" s="13"/>
      <c r="N104" s="13"/>
      <c r="O104" s="13"/>
      <c r="P104" s="13"/>
      <c r="Q104" s="13"/>
      <c r="R104" s="13"/>
      <c r="S104" s="13"/>
      <c r="T104" s="13"/>
      <c r="U104" s="13"/>
      <c r="V104" s="13"/>
      <c r="W104" s="13"/>
      <c r="X104" s="13"/>
      <c r="Y104" s="13"/>
      <c r="Z104" s="13"/>
      <c r="AA104" s="13"/>
      <c r="AB104" s="13"/>
    </row>
    <row r="105" spans="3:28">
      <c r="C105" s="13"/>
      <c r="D105" s="13"/>
      <c r="E105" s="13"/>
      <c r="F105" s="13"/>
      <c r="G105" s="13"/>
      <c r="H105" s="13"/>
      <c r="I105" s="13" t="s">
        <v>1747</v>
      </c>
      <c r="J105" s="13"/>
      <c r="K105" s="13"/>
      <c r="L105" s="13"/>
      <c r="M105" s="13"/>
      <c r="N105" s="13"/>
      <c r="O105" s="13"/>
      <c r="P105" s="13"/>
      <c r="Q105" s="13"/>
      <c r="R105" s="13"/>
      <c r="S105" s="13"/>
      <c r="T105" s="13"/>
      <c r="U105" s="13"/>
      <c r="V105" s="13"/>
      <c r="W105" s="13"/>
      <c r="X105" s="13"/>
      <c r="Y105" s="13"/>
      <c r="Z105" s="13"/>
      <c r="AA105" s="13"/>
      <c r="AB105" s="13"/>
    </row>
    <row r="106" spans="3:28">
      <c r="C106" s="13"/>
      <c r="D106" s="13"/>
      <c r="E106" s="13"/>
      <c r="F106" s="13"/>
      <c r="G106" s="13"/>
      <c r="H106" s="13"/>
      <c r="I106" s="13" t="s">
        <v>1748</v>
      </c>
      <c r="J106" s="13"/>
      <c r="K106" s="13"/>
      <c r="L106" s="13"/>
      <c r="M106" s="13"/>
      <c r="N106" s="13"/>
      <c r="O106" s="13"/>
      <c r="P106" s="13"/>
      <c r="Q106" s="13"/>
      <c r="R106" s="13"/>
      <c r="S106" s="13"/>
      <c r="T106" s="13"/>
      <c r="U106" s="13"/>
      <c r="V106" s="13"/>
      <c r="W106" s="13"/>
      <c r="X106" s="13"/>
      <c r="Y106" s="13"/>
      <c r="Z106" s="13"/>
      <c r="AA106" s="13"/>
      <c r="AB106" s="13"/>
    </row>
    <row r="107" spans="3:28">
      <c r="C107" s="13"/>
      <c r="D107" s="13"/>
      <c r="E107" s="13"/>
      <c r="F107" s="13"/>
      <c r="G107" s="13"/>
      <c r="H107" s="13"/>
      <c r="I107" s="13" t="s">
        <v>1749</v>
      </c>
      <c r="J107" s="13"/>
      <c r="K107" s="13"/>
      <c r="L107" s="13"/>
      <c r="M107" s="13"/>
      <c r="N107" s="13"/>
      <c r="O107" s="13"/>
      <c r="P107" s="13"/>
      <c r="Q107" s="13"/>
      <c r="R107" s="13"/>
      <c r="S107" s="13"/>
      <c r="T107" s="13"/>
      <c r="U107" s="13"/>
      <c r="V107" s="13"/>
      <c r="W107" s="13"/>
      <c r="X107" s="13"/>
      <c r="Y107" s="13"/>
      <c r="Z107" s="13"/>
      <c r="AA107" s="13"/>
      <c r="AB107" s="13"/>
    </row>
    <row r="108" spans="3:28">
      <c r="C108" s="13"/>
      <c r="D108" s="13"/>
      <c r="E108" s="13"/>
      <c r="F108" s="13"/>
      <c r="G108" s="13"/>
      <c r="H108" s="13"/>
      <c r="I108" s="13" t="s">
        <v>1750</v>
      </c>
      <c r="J108" s="13"/>
      <c r="K108" s="13"/>
      <c r="L108" s="13"/>
      <c r="M108" s="13"/>
      <c r="N108" s="13"/>
      <c r="O108" s="13"/>
      <c r="P108" s="13"/>
      <c r="Q108" s="13"/>
      <c r="R108" s="13"/>
      <c r="S108" s="13"/>
      <c r="T108" s="13"/>
      <c r="U108" s="13"/>
      <c r="V108" s="13"/>
      <c r="W108" s="13"/>
      <c r="X108" s="13"/>
      <c r="Y108" s="13"/>
      <c r="Z108" s="13"/>
      <c r="AA108" s="13"/>
      <c r="AB108" s="13"/>
    </row>
    <row r="109" spans="3:28">
      <c r="C109" s="13"/>
      <c r="D109" s="13"/>
      <c r="E109" s="13"/>
      <c r="F109" s="13"/>
      <c r="G109" s="13"/>
      <c r="H109" s="13"/>
      <c r="I109" s="13" t="s">
        <v>1751</v>
      </c>
      <c r="J109" s="13"/>
      <c r="K109" s="13"/>
      <c r="L109" s="13"/>
      <c r="M109" s="13"/>
      <c r="N109" s="13"/>
      <c r="O109" s="13"/>
      <c r="P109" s="13"/>
      <c r="Q109" s="13"/>
      <c r="R109" s="13"/>
      <c r="S109" s="13"/>
      <c r="T109" s="13"/>
      <c r="U109" s="13"/>
      <c r="V109" s="13"/>
      <c r="W109" s="13"/>
      <c r="X109" s="13"/>
      <c r="Y109" s="13"/>
      <c r="Z109" s="13"/>
      <c r="AA109" s="13"/>
      <c r="AB109" s="13"/>
    </row>
    <row r="110" spans="3:28">
      <c r="C110" s="13"/>
      <c r="D110" s="13"/>
      <c r="E110" s="13"/>
      <c r="F110" s="13"/>
      <c r="G110" s="13"/>
      <c r="H110" s="13"/>
      <c r="I110" s="13" t="s">
        <v>1752</v>
      </c>
      <c r="J110" s="13"/>
      <c r="K110" s="13"/>
      <c r="L110" s="13"/>
      <c r="M110" s="13"/>
      <c r="N110" s="13"/>
      <c r="O110" s="13"/>
      <c r="P110" s="13"/>
      <c r="Q110" s="13"/>
      <c r="R110" s="13"/>
      <c r="S110" s="13"/>
      <c r="T110" s="13"/>
      <c r="U110" s="13"/>
      <c r="V110" s="13"/>
      <c r="W110" s="13"/>
      <c r="X110" s="13"/>
      <c r="Y110" s="13"/>
      <c r="Z110" s="13"/>
      <c r="AA110" s="13"/>
      <c r="AB110" s="13"/>
    </row>
    <row r="111" spans="3:28">
      <c r="C111" s="13"/>
      <c r="D111" s="13"/>
      <c r="E111" s="13"/>
      <c r="F111" s="13"/>
      <c r="G111" s="13"/>
      <c r="H111" s="13"/>
      <c r="I111" s="13" t="s">
        <v>1753</v>
      </c>
      <c r="J111" s="13"/>
      <c r="K111" s="13"/>
      <c r="L111" s="13"/>
      <c r="M111" s="13"/>
      <c r="N111" s="13"/>
      <c r="O111" s="13"/>
      <c r="P111" s="13"/>
      <c r="Q111" s="13"/>
      <c r="R111" s="13"/>
      <c r="S111" s="13"/>
      <c r="T111" s="13"/>
      <c r="U111" s="13"/>
      <c r="V111" s="13"/>
      <c r="W111" s="13"/>
      <c r="X111" s="13"/>
      <c r="Y111" s="13"/>
      <c r="Z111" s="13"/>
      <c r="AA111" s="13"/>
      <c r="AB111" s="13"/>
    </row>
    <row r="112" spans="3:28">
      <c r="C112" s="13"/>
      <c r="D112" s="13"/>
      <c r="E112" s="13"/>
      <c r="F112" s="13"/>
      <c r="G112" s="13"/>
      <c r="H112" s="13"/>
      <c r="I112" s="13" t="s">
        <v>1754</v>
      </c>
      <c r="J112" s="13"/>
      <c r="K112" s="13"/>
      <c r="L112" s="13"/>
      <c r="M112" s="13"/>
      <c r="N112" s="13"/>
      <c r="O112" s="13"/>
      <c r="P112" s="13"/>
      <c r="Q112" s="13"/>
      <c r="R112" s="13"/>
      <c r="S112" s="13"/>
      <c r="T112" s="13"/>
      <c r="U112" s="13"/>
      <c r="V112" s="13"/>
      <c r="W112" s="13"/>
      <c r="X112" s="13"/>
      <c r="Y112" s="13"/>
      <c r="Z112" s="13"/>
      <c r="AA112" s="13"/>
      <c r="AB112" s="13"/>
    </row>
    <row r="113" spans="3:28">
      <c r="C113" s="13"/>
      <c r="D113" s="13"/>
      <c r="E113" s="13"/>
      <c r="F113" s="13"/>
      <c r="G113" s="13"/>
      <c r="H113" s="13"/>
      <c r="I113" s="13" t="s">
        <v>1755</v>
      </c>
      <c r="J113" s="13"/>
      <c r="K113" s="13"/>
      <c r="L113" s="13"/>
      <c r="M113" s="13"/>
      <c r="N113" s="13"/>
      <c r="O113" s="13"/>
      <c r="P113" s="13"/>
      <c r="Q113" s="13"/>
      <c r="R113" s="13"/>
      <c r="S113" s="13"/>
      <c r="T113" s="13"/>
      <c r="U113" s="13"/>
      <c r="V113" s="13"/>
      <c r="W113" s="13"/>
      <c r="X113" s="13"/>
      <c r="Y113" s="13"/>
      <c r="Z113" s="13"/>
      <c r="AA113" s="13"/>
      <c r="AB113" s="13"/>
    </row>
    <row r="114" spans="3:28">
      <c r="C114" s="13"/>
      <c r="D114" s="13"/>
      <c r="E114" s="13"/>
      <c r="F114" s="13"/>
      <c r="G114" s="13"/>
      <c r="H114" s="13"/>
      <c r="I114" s="13" t="s">
        <v>1756</v>
      </c>
      <c r="J114" s="13"/>
      <c r="K114" s="13"/>
      <c r="L114" s="13"/>
      <c r="M114" s="13"/>
      <c r="N114" s="13"/>
      <c r="O114" s="13"/>
      <c r="P114" s="13"/>
      <c r="Q114" s="13"/>
      <c r="R114" s="13"/>
      <c r="S114" s="13"/>
      <c r="T114" s="13"/>
      <c r="U114" s="13"/>
      <c r="V114" s="13"/>
      <c r="W114" s="13"/>
      <c r="X114" s="13"/>
      <c r="Y114" s="13"/>
      <c r="Z114" s="13"/>
      <c r="AA114" s="13"/>
      <c r="AB114" s="13"/>
    </row>
    <row r="115" spans="3:28">
      <c r="C115" s="13"/>
      <c r="D115" s="13"/>
      <c r="E115" s="13"/>
      <c r="F115" s="13"/>
      <c r="G115" s="13"/>
      <c r="H115" s="13"/>
      <c r="I115" s="13" t="s">
        <v>1757</v>
      </c>
      <c r="J115" s="13"/>
      <c r="K115" s="13"/>
      <c r="L115" s="13"/>
      <c r="M115" s="13"/>
      <c r="N115" s="13"/>
      <c r="O115" s="13"/>
      <c r="P115" s="13"/>
      <c r="Q115" s="13"/>
      <c r="R115" s="13"/>
      <c r="S115" s="13"/>
      <c r="T115" s="13"/>
      <c r="U115" s="13"/>
      <c r="V115" s="13"/>
      <c r="W115" s="13"/>
      <c r="X115" s="13"/>
      <c r="Y115" s="13"/>
      <c r="Z115" s="13"/>
      <c r="AA115" s="13"/>
      <c r="AB115" s="13"/>
    </row>
    <row r="116" spans="3:28">
      <c r="C116" s="13"/>
      <c r="D116" s="13"/>
      <c r="E116" s="13"/>
      <c r="F116" s="13"/>
      <c r="G116" s="13"/>
      <c r="H116" s="13"/>
      <c r="I116" s="13" t="s">
        <v>1758</v>
      </c>
      <c r="J116" s="13"/>
      <c r="K116" s="13"/>
      <c r="L116" s="13"/>
      <c r="M116" s="13"/>
      <c r="N116" s="13"/>
      <c r="O116" s="13"/>
      <c r="P116" s="13"/>
      <c r="Q116" s="13"/>
      <c r="R116" s="13"/>
      <c r="S116" s="13"/>
      <c r="T116" s="13"/>
      <c r="U116" s="13"/>
      <c r="V116" s="13"/>
      <c r="W116" s="13"/>
      <c r="X116" s="13"/>
      <c r="Y116" s="13"/>
      <c r="Z116" s="13"/>
      <c r="AA116" s="13"/>
      <c r="AB116" s="13"/>
    </row>
    <row r="117" spans="3:28">
      <c r="C117" s="13"/>
      <c r="D117" s="13"/>
      <c r="E117" s="13"/>
      <c r="F117" s="13"/>
      <c r="G117" s="13"/>
      <c r="H117" s="13"/>
      <c r="I117" s="13" t="s">
        <v>1759</v>
      </c>
      <c r="J117" s="13"/>
      <c r="K117" s="13"/>
      <c r="L117" s="13"/>
      <c r="M117" s="13"/>
      <c r="N117" s="13"/>
      <c r="O117" s="13"/>
      <c r="P117" s="13"/>
      <c r="Q117" s="13"/>
      <c r="R117" s="13"/>
      <c r="S117" s="13"/>
      <c r="T117" s="13"/>
      <c r="U117" s="13"/>
      <c r="V117" s="13"/>
      <c r="W117" s="13"/>
      <c r="X117" s="13"/>
      <c r="Y117" s="13"/>
      <c r="Z117" s="13"/>
      <c r="AA117" s="13"/>
      <c r="AB117" s="13"/>
    </row>
    <row r="118" spans="3:28">
      <c r="C118" s="13"/>
      <c r="D118" s="13"/>
      <c r="E118" s="13"/>
      <c r="F118" s="13"/>
      <c r="G118" s="13"/>
      <c r="H118" s="13"/>
      <c r="I118" s="13" t="s">
        <v>1760</v>
      </c>
      <c r="J118" s="13"/>
      <c r="K118" s="13"/>
      <c r="L118" s="13"/>
      <c r="M118" s="13"/>
      <c r="N118" s="13"/>
      <c r="O118" s="13"/>
      <c r="P118" s="13"/>
      <c r="Q118" s="13"/>
      <c r="R118" s="13"/>
      <c r="S118" s="13"/>
      <c r="T118" s="13"/>
      <c r="U118" s="13"/>
      <c r="V118" s="13"/>
      <c r="W118" s="13"/>
      <c r="X118" s="13"/>
      <c r="Y118" s="13"/>
      <c r="Z118" s="13"/>
      <c r="AA118" s="13"/>
      <c r="AB118" s="13"/>
    </row>
    <row r="119" spans="3:28">
      <c r="C119" s="13"/>
      <c r="D119" s="13"/>
      <c r="E119" s="13"/>
      <c r="F119" s="13"/>
      <c r="G119" s="13"/>
      <c r="H119" s="13"/>
      <c r="I119" s="13" t="s">
        <v>1761</v>
      </c>
      <c r="J119" s="13"/>
      <c r="K119" s="13"/>
      <c r="L119" s="13"/>
      <c r="M119" s="13"/>
      <c r="N119" s="13"/>
      <c r="O119" s="13"/>
      <c r="P119" s="13"/>
      <c r="Q119" s="13"/>
      <c r="R119" s="13"/>
      <c r="S119" s="13"/>
      <c r="T119" s="13"/>
      <c r="U119" s="13"/>
      <c r="V119" s="13"/>
      <c r="W119" s="13"/>
      <c r="X119" s="13"/>
      <c r="Y119" s="13"/>
      <c r="Z119" s="13"/>
      <c r="AA119" s="13"/>
      <c r="AB119" s="13"/>
    </row>
    <row r="120" spans="3:28">
      <c r="C120" s="13"/>
      <c r="D120" s="13"/>
      <c r="E120" s="13"/>
      <c r="F120" s="13"/>
      <c r="G120" s="13"/>
      <c r="H120" s="13"/>
      <c r="I120" s="13" t="s">
        <v>1762</v>
      </c>
      <c r="J120" s="13"/>
      <c r="K120" s="13"/>
      <c r="L120" s="13"/>
      <c r="M120" s="13"/>
      <c r="N120" s="13"/>
      <c r="O120" s="13"/>
      <c r="P120" s="13"/>
      <c r="Q120" s="13"/>
      <c r="R120" s="13"/>
      <c r="S120" s="13"/>
      <c r="T120" s="13"/>
      <c r="U120" s="13"/>
      <c r="V120" s="13"/>
      <c r="W120" s="13"/>
      <c r="X120" s="13"/>
      <c r="Y120" s="13"/>
      <c r="Z120" s="13"/>
      <c r="AA120" s="13"/>
      <c r="AB120" s="13"/>
    </row>
    <row r="121" spans="3:28">
      <c r="C121" s="13"/>
      <c r="D121" s="13"/>
      <c r="E121" s="13"/>
      <c r="F121" s="13"/>
      <c r="G121" s="13"/>
      <c r="H121" s="13"/>
      <c r="I121" s="13" t="s">
        <v>1763</v>
      </c>
      <c r="J121" s="13"/>
      <c r="K121" s="13"/>
      <c r="L121" s="13"/>
      <c r="M121" s="13"/>
      <c r="N121" s="13"/>
      <c r="O121" s="13"/>
      <c r="P121" s="13"/>
      <c r="Q121" s="13"/>
      <c r="R121" s="13"/>
      <c r="S121" s="13"/>
      <c r="T121" s="13"/>
      <c r="U121" s="13"/>
      <c r="V121" s="13"/>
      <c r="W121" s="13"/>
      <c r="X121" s="13"/>
      <c r="Y121" s="13"/>
      <c r="Z121" s="13"/>
      <c r="AA121" s="13"/>
      <c r="AB121" s="13"/>
    </row>
    <row r="122" spans="3:28">
      <c r="C122" s="13"/>
      <c r="D122" s="13"/>
      <c r="E122" s="13"/>
      <c r="F122" s="13"/>
      <c r="G122" s="13"/>
      <c r="H122" s="13"/>
      <c r="I122" s="13" t="s">
        <v>1764</v>
      </c>
      <c r="J122" s="13"/>
      <c r="K122" s="13"/>
      <c r="L122" s="13"/>
      <c r="M122" s="13"/>
      <c r="N122" s="13"/>
      <c r="O122" s="13"/>
      <c r="P122" s="13"/>
      <c r="Q122" s="13"/>
      <c r="R122" s="13"/>
      <c r="S122" s="13"/>
      <c r="T122" s="13"/>
      <c r="U122" s="13"/>
      <c r="V122" s="13"/>
      <c r="W122" s="13"/>
      <c r="X122" s="13"/>
      <c r="Y122" s="13"/>
      <c r="Z122" s="13"/>
      <c r="AA122" s="13"/>
      <c r="AB122" s="13"/>
    </row>
    <row r="123" spans="3:28">
      <c r="C123" s="13"/>
      <c r="D123" s="13"/>
      <c r="E123" s="13"/>
      <c r="F123" s="13"/>
      <c r="G123" s="13"/>
      <c r="H123" s="13"/>
      <c r="I123" s="13" t="s">
        <v>1765</v>
      </c>
      <c r="J123" s="13"/>
      <c r="K123" s="13"/>
      <c r="L123" s="13"/>
      <c r="M123" s="13"/>
      <c r="N123" s="13"/>
      <c r="O123" s="13"/>
      <c r="P123" s="13"/>
      <c r="Q123" s="13"/>
      <c r="R123" s="13"/>
      <c r="S123" s="13"/>
      <c r="T123" s="13"/>
      <c r="U123" s="13"/>
      <c r="V123" s="13"/>
      <c r="W123" s="13"/>
      <c r="X123" s="13"/>
      <c r="Y123" s="13"/>
      <c r="Z123" s="13"/>
      <c r="AA123" s="13"/>
      <c r="AB123" s="13"/>
    </row>
    <row r="124" spans="3:28">
      <c r="C124" s="13"/>
      <c r="D124" s="13"/>
      <c r="E124" s="13"/>
      <c r="F124" s="13"/>
      <c r="G124" s="13"/>
      <c r="H124" s="13"/>
      <c r="I124" s="13" t="s">
        <v>1766</v>
      </c>
      <c r="J124" s="13"/>
      <c r="K124" s="13"/>
      <c r="L124" s="13"/>
      <c r="M124" s="13"/>
      <c r="N124" s="13"/>
      <c r="O124" s="13"/>
      <c r="P124" s="13"/>
      <c r="Q124" s="13"/>
      <c r="R124" s="13"/>
      <c r="S124" s="13"/>
      <c r="T124" s="13"/>
      <c r="U124" s="13"/>
      <c r="V124" s="13"/>
      <c r="W124" s="13"/>
      <c r="X124" s="13"/>
      <c r="Y124" s="13"/>
      <c r="Z124" s="13"/>
      <c r="AA124" s="13"/>
      <c r="AB124" s="13"/>
    </row>
    <row r="125" spans="3:28">
      <c r="C125" s="13"/>
      <c r="D125" s="13"/>
      <c r="E125" s="13"/>
      <c r="F125" s="13"/>
      <c r="G125" s="13"/>
      <c r="H125" s="13"/>
      <c r="I125" s="13" t="s">
        <v>1767</v>
      </c>
      <c r="J125" s="13"/>
      <c r="K125" s="13"/>
      <c r="L125" s="13"/>
      <c r="M125" s="13"/>
      <c r="N125" s="13"/>
      <c r="O125" s="13"/>
      <c r="P125" s="13"/>
      <c r="Q125" s="13"/>
      <c r="R125" s="13"/>
      <c r="S125" s="13"/>
      <c r="T125" s="13"/>
      <c r="U125" s="13"/>
      <c r="V125" s="13"/>
      <c r="W125" s="13"/>
      <c r="X125" s="13"/>
      <c r="Y125" s="13"/>
      <c r="Z125" s="13"/>
      <c r="AA125" s="13"/>
      <c r="AB125" s="13"/>
    </row>
    <row r="126" spans="3:28">
      <c r="C126" s="13"/>
      <c r="D126" s="13"/>
      <c r="E126" s="13"/>
      <c r="F126" s="13"/>
      <c r="G126" s="13"/>
      <c r="H126" s="13"/>
      <c r="I126" s="13" t="s">
        <v>1768</v>
      </c>
      <c r="J126" s="13"/>
      <c r="K126" s="13"/>
      <c r="L126" s="13"/>
      <c r="M126" s="13"/>
      <c r="N126" s="13"/>
      <c r="O126" s="13"/>
      <c r="P126" s="13"/>
      <c r="Q126" s="13"/>
      <c r="R126" s="13"/>
      <c r="S126" s="13"/>
      <c r="T126" s="13"/>
      <c r="U126" s="13"/>
      <c r="V126" s="13"/>
      <c r="W126" s="13"/>
      <c r="X126" s="13"/>
      <c r="Y126" s="13"/>
      <c r="Z126" s="13"/>
      <c r="AA126" s="13"/>
      <c r="AB126" s="13"/>
    </row>
    <row r="127" spans="3:28">
      <c r="C127" s="13"/>
      <c r="D127" s="13"/>
      <c r="E127" s="13"/>
      <c r="F127" s="13"/>
      <c r="G127" s="13"/>
      <c r="H127" s="13"/>
      <c r="I127" s="13" t="s">
        <v>1769</v>
      </c>
      <c r="J127" s="13"/>
      <c r="K127" s="13"/>
      <c r="L127" s="13"/>
      <c r="M127" s="13"/>
      <c r="N127" s="13"/>
      <c r="O127" s="13"/>
      <c r="P127" s="13"/>
      <c r="Q127" s="13"/>
      <c r="R127" s="13"/>
      <c r="S127" s="13"/>
      <c r="T127" s="13"/>
      <c r="U127" s="13"/>
      <c r="V127" s="13"/>
      <c r="W127" s="13"/>
      <c r="X127" s="13"/>
      <c r="Y127" s="13"/>
      <c r="Z127" s="13"/>
      <c r="AA127" s="13"/>
      <c r="AB127" s="13"/>
    </row>
    <row r="128" spans="3:28">
      <c r="C128" s="13"/>
      <c r="D128" s="13"/>
      <c r="E128" s="13"/>
      <c r="F128" s="13"/>
      <c r="G128" s="13"/>
      <c r="H128" s="13"/>
      <c r="I128" s="13" t="s">
        <v>1941</v>
      </c>
      <c r="J128" s="13"/>
      <c r="K128" s="13"/>
      <c r="L128" s="13"/>
      <c r="M128" s="13"/>
      <c r="N128" s="13"/>
      <c r="O128" s="13"/>
      <c r="P128" s="13"/>
      <c r="Q128" s="13"/>
      <c r="R128" s="13"/>
      <c r="S128" s="13"/>
      <c r="T128" s="13"/>
      <c r="U128" s="13"/>
      <c r="V128" s="13"/>
      <c r="W128" s="13"/>
      <c r="X128" s="13"/>
      <c r="Y128" s="13"/>
      <c r="Z128" s="13"/>
      <c r="AA128" s="13"/>
      <c r="AB128" s="13"/>
    </row>
  </sheetData>
  <phoneticPr fontId="10"/>
  <hyperlinks>
    <hyperlink ref="C1" location="'6.薬物療法'!C26" tooltip="クリックすると薬物療法シートに移動します" display="6.薬物療法シートへ" xr:uid="{00000000-0004-0000-0900-000000000000}"/>
  </hyperlink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4">
    <tabColor theme="9" tint="0.59999389629810485"/>
  </sheetPr>
  <dimension ref="B2:AM269"/>
  <sheetViews>
    <sheetView zoomScale="80" zoomScaleNormal="120" workbookViewId="0">
      <pane xSplit="2" ySplit="2" topLeftCell="W3" activePane="bottomRight" state="frozen"/>
      <selection pane="topRight" activeCell="C1" sqref="C1"/>
      <selection pane="bottomLeft" activeCell="A3" sqref="A3"/>
      <selection pane="bottomRight" activeCell="AI4" sqref="AI4:AI11"/>
    </sheetView>
  </sheetViews>
  <sheetFormatPr defaultRowHeight="18"/>
  <cols>
    <col min="38" max="38" width="16.8984375" customWidth="1"/>
  </cols>
  <sheetData>
    <row r="2" spans="2:35">
      <c r="B2" s="8" t="s">
        <v>1897</v>
      </c>
      <c r="C2" s="34" t="s">
        <v>1899</v>
      </c>
      <c r="D2" s="34" t="s">
        <v>794</v>
      </c>
      <c r="E2" s="34" t="s">
        <v>1883</v>
      </c>
      <c r="F2" s="34" t="s">
        <v>753</v>
      </c>
      <c r="G2" s="34" t="s">
        <v>759</v>
      </c>
      <c r="H2" s="34" t="s">
        <v>760</v>
      </c>
      <c r="I2" s="34" t="s">
        <v>761</v>
      </c>
      <c r="J2" s="34" t="s">
        <v>762</v>
      </c>
      <c r="K2" s="34" t="s">
        <v>1884</v>
      </c>
      <c r="L2" s="34" t="s">
        <v>1913</v>
      </c>
      <c r="M2" s="34" t="s">
        <v>1886</v>
      </c>
      <c r="N2" s="34" t="s">
        <v>2843</v>
      </c>
      <c r="O2" s="34" t="s">
        <v>790</v>
      </c>
      <c r="P2" s="34" t="s">
        <v>1887</v>
      </c>
      <c r="Q2" s="34" t="s">
        <v>771</v>
      </c>
      <c r="R2" s="34" t="s">
        <v>1888</v>
      </c>
      <c r="S2" s="34" t="s">
        <v>775</v>
      </c>
      <c r="T2" s="34" t="s">
        <v>1889</v>
      </c>
      <c r="U2" s="34" t="s">
        <v>1912</v>
      </c>
      <c r="V2" s="34" t="s">
        <v>1914</v>
      </c>
      <c r="W2" s="34" t="s">
        <v>1891</v>
      </c>
      <c r="X2" s="34" t="s">
        <v>1892</v>
      </c>
      <c r="Y2" s="34" t="s">
        <v>1915</v>
      </c>
      <c r="Z2" s="34" t="s">
        <v>778</v>
      </c>
      <c r="AA2" s="34" t="s">
        <v>779</v>
      </c>
      <c r="AB2" s="34" t="s">
        <v>780</v>
      </c>
      <c r="AC2" s="34" t="s">
        <v>785</v>
      </c>
      <c r="AD2" s="34" t="s">
        <v>1894</v>
      </c>
      <c r="AE2" s="34" t="s">
        <v>787</v>
      </c>
      <c r="AF2" s="8" t="s">
        <v>1895</v>
      </c>
      <c r="AG2" s="8" t="s">
        <v>1896</v>
      </c>
      <c r="AH2" s="67" t="s">
        <v>3067</v>
      </c>
      <c r="AI2" s="34" t="s">
        <v>508</v>
      </c>
    </row>
    <row r="4" spans="2:35">
      <c r="B4" s="8" t="s">
        <v>1898</v>
      </c>
      <c r="C4" t="s">
        <v>3222</v>
      </c>
      <c r="D4" t="s">
        <v>2153</v>
      </c>
      <c r="E4" t="s">
        <v>2854</v>
      </c>
      <c r="F4" t="s">
        <v>2161</v>
      </c>
      <c r="G4" t="s">
        <v>2163</v>
      </c>
      <c r="H4" t="s">
        <v>2169</v>
      </c>
      <c r="I4" t="s">
        <v>2177</v>
      </c>
      <c r="J4" t="s">
        <v>2178</v>
      </c>
      <c r="K4" t="s">
        <v>2180</v>
      </c>
      <c r="L4" t="s">
        <v>2189</v>
      </c>
      <c r="M4" t="s">
        <v>2194</v>
      </c>
      <c r="N4" t="s">
        <v>2204</v>
      </c>
      <c r="O4" t="s">
        <v>2205</v>
      </c>
      <c r="P4" t="s">
        <v>2207</v>
      </c>
      <c r="Q4" s="65" t="s">
        <v>2217</v>
      </c>
      <c r="R4" t="s">
        <v>2218</v>
      </c>
      <c r="S4" t="s">
        <v>2225</v>
      </c>
      <c r="T4" t="s">
        <v>2228</v>
      </c>
      <c r="U4" t="s">
        <v>2233</v>
      </c>
      <c r="V4" s="33" t="s">
        <v>2554</v>
      </c>
      <c r="W4" t="s">
        <v>2261</v>
      </c>
      <c r="X4" t="s">
        <v>2248</v>
      </c>
      <c r="Y4" t="s">
        <v>2264</v>
      </c>
      <c r="Z4" t="s">
        <v>2270</v>
      </c>
      <c r="AA4" t="s">
        <v>2612</v>
      </c>
      <c r="AB4" t="s">
        <v>2277</v>
      </c>
      <c r="AC4" t="s">
        <v>2278</v>
      </c>
      <c r="AD4" t="s">
        <v>2300</v>
      </c>
      <c r="AE4" t="s">
        <v>2339</v>
      </c>
      <c r="AF4" t="s">
        <v>2349</v>
      </c>
      <c r="AG4" t="s">
        <v>2346</v>
      </c>
      <c r="AH4" s="1" t="s">
        <v>3068</v>
      </c>
      <c r="AI4" s="1" t="s">
        <v>2352</v>
      </c>
    </row>
    <row r="5" spans="2:35">
      <c r="C5" t="s">
        <v>1905</v>
      </c>
      <c r="D5" t="s">
        <v>2154</v>
      </c>
      <c r="E5" t="s">
        <v>2155</v>
      </c>
      <c r="F5" t="s">
        <v>2405</v>
      </c>
      <c r="G5" t="s">
        <v>2164</v>
      </c>
      <c r="H5" t="s">
        <v>2170</v>
      </c>
      <c r="J5" t="s">
        <v>2179</v>
      </c>
      <c r="K5" t="s">
        <v>2437</v>
      </c>
      <c r="L5" t="s">
        <v>2190</v>
      </c>
      <c r="M5" t="s">
        <v>2195</v>
      </c>
      <c r="O5" t="s">
        <v>2206</v>
      </c>
      <c r="P5" t="s">
        <v>2208</v>
      </c>
      <c r="Q5" s="66" t="s">
        <v>2216</v>
      </c>
      <c r="R5" t="s">
        <v>2219</v>
      </c>
      <c r="S5" t="s">
        <v>2226</v>
      </c>
      <c r="T5" t="s">
        <v>2229</v>
      </c>
      <c r="U5" t="s">
        <v>2234</v>
      </c>
      <c r="V5" t="s">
        <v>2245</v>
      </c>
      <c r="W5" t="s">
        <v>2262</v>
      </c>
      <c r="X5" t="s">
        <v>2249</v>
      </c>
      <c r="Y5" t="s">
        <v>2265</v>
      </c>
      <c r="Z5" t="s">
        <v>2271</v>
      </c>
      <c r="AA5" t="s">
        <v>2274</v>
      </c>
      <c r="AC5" t="s">
        <v>2279</v>
      </c>
      <c r="AD5" t="s">
        <v>2301</v>
      </c>
      <c r="AE5" t="s">
        <v>2340</v>
      </c>
      <c r="AF5" t="s">
        <v>2350</v>
      </c>
      <c r="AG5" t="s">
        <v>2347</v>
      </c>
      <c r="AH5" t="s">
        <v>3069</v>
      </c>
      <c r="AI5" t="s">
        <v>2353</v>
      </c>
    </row>
    <row r="6" spans="2:35">
      <c r="C6" t="s">
        <v>2357</v>
      </c>
      <c r="D6" t="s">
        <v>2851</v>
      </c>
      <c r="E6" t="s">
        <v>2156</v>
      </c>
      <c r="F6" t="s">
        <v>2162</v>
      </c>
      <c r="G6" t="s">
        <v>2165</v>
      </c>
      <c r="H6" t="s">
        <v>2171</v>
      </c>
      <c r="K6" t="s">
        <v>2181</v>
      </c>
      <c r="L6" t="s">
        <v>2191</v>
      </c>
      <c r="M6" t="s">
        <v>2196</v>
      </c>
      <c r="P6" t="s">
        <v>2209</v>
      </c>
      <c r="R6" t="s">
        <v>2220</v>
      </c>
      <c r="S6" t="s">
        <v>2227</v>
      </c>
      <c r="T6" t="s">
        <v>2230</v>
      </c>
      <c r="U6" t="s">
        <v>2235</v>
      </c>
      <c r="V6" t="s">
        <v>2246</v>
      </c>
      <c r="W6" t="s">
        <v>2263</v>
      </c>
      <c r="X6" t="s">
        <v>2250</v>
      </c>
      <c r="Y6" t="s">
        <v>2266</v>
      </c>
      <c r="Z6" t="s">
        <v>2272</v>
      </c>
      <c r="AA6" t="s">
        <v>2247</v>
      </c>
      <c r="AC6" t="s">
        <v>2280</v>
      </c>
      <c r="AD6" t="s">
        <v>2302</v>
      </c>
      <c r="AE6" t="s">
        <v>2341</v>
      </c>
      <c r="AF6" t="s">
        <v>2351</v>
      </c>
      <c r="AG6" t="s">
        <v>2348</v>
      </c>
      <c r="AH6" s="30" t="s">
        <v>3070</v>
      </c>
      <c r="AI6" t="s">
        <v>2354</v>
      </c>
    </row>
    <row r="7" spans="2:35">
      <c r="C7" t="s">
        <v>2364</v>
      </c>
      <c r="D7" t="s">
        <v>2853</v>
      </c>
      <c r="E7" t="s">
        <v>2157</v>
      </c>
      <c r="G7" t="s">
        <v>2166</v>
      </c>
      <c r="H7" t="s">
        <v>2172</v>
      </c>
      <c r="K7" t="s">
        <v>2182</v>
      </c>
      <c r="L7" t="s">
        <v>2841</v>
      </c>
      <c r="M7" t="s">
        <v>2197</v>
      </c>
      <c r="P7" t="s">
        <v>2210</v>
      </c>
      <c r="R7" t="s">
        <v>2221</v>
      </c>
      <c r="T7" t="s">
        <v>2231</v>
      </c>
      <c r="U7" t="s">
        <v>2236</v>
      </c>
      <c r="V7" t="s">
        <v>2560</v>
      </c>
      <c r="W7" t="s">
        <v>2845</v>
      </c>
      <c r="X7" t="s">
        <v>2251</v>
      </c>
      <c r="Y7" t="s">
        <v>2267</v>
      </c>
      <c r="Z7" t="s">
        <v>2273</v>
      </c>
      <c r="AA7" t="s">
        <v>2275</v>
      </c>
      <c r="AC7" t="s">
        <v>2281</v>
      </c>
      <c r="AD7" t="s">
        <v>2303</v>
      </c>
      <c r="AE7" t="s">
        <v>2342</v>
      </c>
      <c r="AI7" t="s">
        <v>2355</v>
      </c>
    </row>
    <row r="8" spans="2:35">
      <c r="C8" t="s">
        <v>2976</v>
      </c>
      <c r="E8" t="s">
        <v>2158</v>
      </c>
      <c r="G8" t="s">
        <v>2167</v>
      </c>
      <c r="H8" t="s">
        <v>2173</v>
      </c>
      <c r="K8" t="s">
        <v>2183</v>
      </c>
      <c r="L8" t="s">
        <v>2192</v>
      </c>
      <c r="M8" t="s">
        <v>2198</v>
      </c>
      <c r="P8" t="s">
        <v>2211</v>
      </c>
      <c r="R8" t="s">
        <v>2222</v>
      </c>
      <c r="T8" t="s">
        <v>2232</v>
      </c>
      <c r="U8" t="s">
        <v>2237</v>
      </c>
      <c r="X8" t="s">
        <v>2252</v>
      </c>
      <c r="Y8" t="s">
        <v>2268</v>
      </c>
      <c r="Z8" s="64" t="s">
        <v>3066</v>
      </c>
      <c r="AA8" t="s">
        <v>2276</v>
      </c>
      <c r="AC8" t="s">
        <v>2282</v>
      </c>
      <c r="AD8" t="s">
        <v>2304</v>
      </c>
      <c r="AE8" t="s">
        <v>2343</v>
      </c>
      <c r="AI8" s="64" t="s">
        <v>3058</v>
      </c>
    </row>
    <row r="9" spans="2:35">
      <c r="C9" t="s">
        <v>2850</v>
      </c>
      <c r="E9" t="s">
        <v>2159</v>
      </c>
      <c r="G9" t="s">
        <v>2168</v>
      </c>
      <c r="H9" t="s">
        <v>2174</v>
      </c>
      <c r="K9" t="s">
        <v>2184</v>
      </c>
      <c r="L9" t="s">
        <v>2193</v>
      </c>
      <c r="M9" t="s">
        <v>2199</v>
      </c>
      <c r="P9" t="s">
        <v>2212</v>
      </c>
      <c r="R9" s="64" t="s">
        <v>3063</v>
      </c>
      <c r="U9" t="s">
        <v>2238</v>
      </c>
      <c r="X9" t="s">
        <v>2253</v>
      </c>
      <c r="Y9" t="s">
        <v>2269</v>
      </c>
      <c r="AC9" t="s">
        <v>2283</v>
      </c>
      <c r="AD9" t="s">
        <v>2305</v>
      </c>
      <c r="AE9" t="s">
        <v>2344</v>
      </c>
      <c r="AI9" s="64" t="s">
        <v>3059</v>
      </c>
    </row>
    <row r="10" spans="2:35">
      <c r="C10" t="s">
        <v>3220</v>
      </c>
      <c r="E10" t="s">
        <v>2160</v>
      </c>
      <c r="G10" t="s">
        <v>2408</v>
      </c>
      <c r="H10" t="s">
        <v>2175</v>
      </c>
      <c r="K10" t="s">
        <v>2185</v>
      </c>
      <c r="M10" t="s">
        <v>2200</v>
      </c>
      <c r="P10" t="s">
        <v>2213</v>
      </c>
      <c r="R10" t="s">
        <v>2223</v>
      </c>
      <c r="U10" t="s">
        <v>2239</v>
      </c>
      <c r="X10" t="s">
        <v>2254</v>
      </c>
      <c r="AC10" t="s">
        <v>2284</v>
      </c>
      <c r="AD10" t="s">
        <v>2306</v>
      </c>
      <c r="AE10" t="s">
        <v>2345</v>
      </c>
      <c r="AI10" s="64" t="s">
        <v>3060</v>
      </c>
    </row>
    <row r="11" spans="2:35">
      <c r="C11" t="s">
        <v>2977</v>
      </c>
      <c r="H11" t="s">
        <v>2176</v>
      </c>
      <c r="K11" t="s">
        <v>2186</v>
      </c>
      <c r="M11" t="s">
        <v>2201</v>
      </c>
      <c r="P11" t="s">
        <v>2214</v>
      </c>
      <c r="R11" t="s">
        <v>2224</v>
      </c>
      <c r="U11" t="s">
        <v>2240</v>
      </c>
      <c r="X11" t="s">
        <v>2255</v>
      </c>
      <c r="AC11" t="s">
        <v>2285</v>
      </c>
      <c r="AD11" t="s">
        <v>2307</v>
      </c>
      <c r="AI11" s="66" t="s">
        <v>3061</v>
      </c>
    </row>
    <row r="12" spans="2:35">
      <c r="C12" t="s">
        <v>2978</v>
      </c>
      <c r="K12" t="s">
        <v>2187</v>
      </c>
      <c r="M12" t="s">
        <v>2202</v>
      </c>
      <c r="P12" t="s">
        <v>2215</v>
      </c>
      <c r="R12" t="s">
        <v>2504</v>
      </c>
      <c r="U12" t="s">
        <v>2241</v>
      </c>
      <c r="X12" t="s">
        <v>2256</v>
      </c>
      <c r="AC12" t="s">
        <v>2286</v>
      </c>
      <c r="AD12" t="s">
        <v>2308</v>
      </c>
    </row>
    <row r="13" spans="2:35">
      <c r="C13" t="s">
        <v>2979</v>
      </c>
      <c r="K13" t="s">
        <v>2188</v>
      </c>
      <c r="M13" t="s">
        <v>2203</v>
      </c>
      <c r="U13" t="s">
        <v>2242</v>
      </c>
      <c r="X13" t="s">
        <v>2257</v>
      </c>
      <c r="AC13" t="s">
        <v>2287</v>
      </c>
      <c r="AD13" t="s">
        <v>2309</v>
      </c>
    </row>
    <row r="14" spans="2:35">
      <c r="C14" t="s">
        <v>2368</v>
      </c>
      <c r="U14" t="s">
        <v>2243</v>
      </c>
      <c r="X14" t="s">
        <v>2258</v>
      </c>
      <c r="AC14" t="s">
        <v>2288</v>
      </c>
      <c r="AD14" t="s">
        <v>2310</v>
      </c>
    </row>
    <row r="15" spans="2:35">
      <c r="U15" t="s">
        <v>1918</v>
      </c>
      <c r="X15" t="s">
        <v>2259</v>
      </c>
      <c r="AC15" t="s">
        <v>2289</v>
      </c>
      <c r="AD15" t="s">
        <v>2311</v>
      </c>
    </row>
    <row r="16" spans="2:35">
      <c r="U16" t="s">
        <v>2244</v>
      </c>
      <c r="X16" t="s">
        <v>2260</v>
      </c>
      <c r="AC16" t="s">
        <v>2290</v>
      </c>
      <c r="AD16" t="s">
        <v>2312</v>
      </c>
    </row>
    <row r="17" spans="3:39">
      <c r="AC17" t="s">
        <v>2291</v>
      </c>
      <c r="AD17" t="s">
        <v>2313</v>
      </c>
    </row>
    <row r="18" spans="3:39">
      <c r="AC18" t="s">
        <v>2292</v>
      </c>
      <c r="AD18" s="38" t="s">
        <v>2859</v>
      </c>
      <c r="AK18" s="64"/>
      <c r="AL18" t="s">
        <v>3064</v>
      </c>
    </row>
    <row r="19" spans="3:39">
      <c r="C19" s="72"/>
      <c r="AC19" t="s">
        <v>2294</v>
      </c>
      <c r="AD19" t="s">
        <v>2314</v>
      </c>
      <c r="AL19" s="64" t="s">
        <v>2293</v>
      </c>
      <c r="AM19" t="s">
        <v>3065</v>
      </c>
    </row>
    <row r="20" spans="3:39">
      <c r="AC20" t="s">
        <v>2295</v>
      </c>
      <c r="AD20" t="s">
        <v>2315</v>
      </c>
    </row>
    <row r="21" spans="3:39">
      <c r="AC21" t="s">
        <v>2296</v>
      </c>
      <c r="AD21" t="s">
        <v>2316</v>
      </c>
    </row>
    <row r="22" spans="3:39">
      <c r="AC22" t="s">
        <v>2297</v>
      </c>
      <c r="AD22" t="s">
        <v>2317</v>
      </c>
    </row>
    <row r="23" spans="3:39">
      <c r="AC23" t="s">
        <v>2298</v>
      </c>
      <c r="AD23" t="s">
        <v>2318</v>
      </c>
    </row>
    <row r="24" spans="3:39">
      <c r="AC24" t="s">
        <v>2299</v>
      </c>
      <c r="AD24" t="s">
        <v>2319</v>
      </c>
    </row>
    <row r="25" spans="3:39">
      <c r="AD25" t="s">
        <v>2320</v>
      </c>
    </row>
    <row r="26" spans="3:39">
      <c r="AD26" t="s">
        <v>2321</v>
      </c>
    </row>
    <row r="27" spans="3:39">
      <c r="AD27" s="38" t="s">
        <v>2860</v>
      </c>
    </row>
    <row r="28" spans="3:39">
      <c r="AD28" t="s">
        <v>2322</v>
      </c>
    </row>
    <row r="29" spans="3:39">
      <c r="AD29" t="s">
        <v>2323</v>
      </c>
    </row>
    <row r="30" spans="3:39">
      <c r="AD30" t="s">
        <v>2324</v>
      </c>
    </row>
    <row r="31" spans="3:39">
      <c r="AD31" t="s">
        <v>2325</v>
      </c>
    </row>
    <row r="32" spans="3:39">
      <c r="AD32" t="s">
        <v>2326</v>
      </c>
    </row>
    <row r="33" spans="2:35">
      <c r="AD33" t="s">
        <v>2327</v>
      </c>
    </row>
    <row r="34" spans="2:35">
      <c r="AD34" t="s">
        <v>2328</v>
      </c>
    </row>
    <row r="35" spans="2:35">
      <c r="AD35" t="s">
        <v>2329</v>
      </c>
    </row>
    <row r="36" spans="2:35">
      <c r="AD36" t="s">
        <v>2330</v>
      </c>
    </row>
    <row r="37" spans="2:35">
      <c r="AD37" t="s">
        <v>2331</v>
      </c>
    </row>
    <row r="38" spans="2:35">
      <c r="AD38" t="s">
        <v>2332</v>
      </c>
    </row>
    <row r="39" spans="2:35">
      <c r="AD39" t="s">
        <v>2333</v>
      </c>
    </row>
    <row r="40" spans="2:35">
      <c r="AD40" t="s">
        <v>2334</v>
      </c>
    </row>
    <row r="41" spans="2:35">
      <c r="AD41" t="s">
        <v>2335</v>
      </c>
    </row>
    <row r="42" spans="2:35">
      <c r="AD42" t="s">
        <v>2336</v>
      </c>
    </row>
    <row r="43" spans="2:35">
      <c r="AD43" t="s">
        <v>2337</v>
      </c>
    </row>
    <row r="44" spans="2:35">
      <c r="C44" s="30"/>
      <c r="U44" s="30"/>
      <c r="AD44" t="s">
        <v>2338</v>
      </c>
      <c r="AE44" s="30"/>
      <c r="AF44" s="30"/>
    </row>
    <row r="45" spans="2:35">
      <c r="B45" s="21" t="s">
        <v>2356</v>
      </c>
      <c r="C45" s="54" t="s">
        <v>1902</v>
      </c>
      <c r="D45" s="1" t="s">
        <v>2371</v>
      </c>
      <c r="E45" s="1" t="s">
        <v>2374</v>
      </c>
      <c r="F45" s="1" t="s">
        <v>2401</v>
      </c>
      <c r="G45" s="1" t="s">
        <v>2406</v>
      </c>
      <c r="H45" s="1" t="s">
        <v>2409</v>
      </c>
      <c r="I45" s="1" t="s">
        <v>2431</v>
      </c>
      <c r="J45" s="1" t="s">
        <v>2434</v>
      </c>
      <c r="K45" s="31" t="s">
        <v>2436</v>
      </c>
      <c r="L45" s="1" t="s">
        <v>2458</v>
      </c>
      <c r="M45" s="1" t="s">
        <v>2474</v>
      </c>
      <c r="N45" s="1" t="s">
        <v>2488</v>
      </c>
      <c r="O45" s="1" t="s">
        <v>2491</v>
      </c>
      <c r="P45" s="1" t="s">
        <v>2491</v>
      </c>
      <c r="Q45" s="65" t="s">
        <v>1916</v>
      </c>
      <c r="R45" s="1" t="s">
        <v>2498</v>
      </c>
      <c r="S45" s="1" t="s">
        <v>2491</v>
      </c>
      <c r="T45" s="1" t="s">
        <v>2506</v>
      </c>
      <c r="U45" s="31" t="s">
        <v>2521</v>
      </c>
      <c r="V45" s="1" t="s">
        <v>2525</v>
      </c>
      <c r="W45" s="1" t="s">
        <v>2561</v>
      </c>
      <c r="X45" s="1" t="s">
        <v>2592</v>
      </c>
      <c r="Y45" s="1" t="s">
        <v>2602</v>
      </c>
      <c r="Z45" s="1" t="s">
        <v>2491</v>
      </c>
      <c r="AA45" s="1" t="s">
        <v>2360</v>
      </c>
      <c r="AB45" s="1" t="s">
        <v>2613</v>
      </c>
      <c r="AC45" s="1" t="s">
        <v>2614</v>
      </c>
      <c r="AD45" s="30"/>
      <c r="AE45" s="1" t="s">
        <v>2634</v>
      </c>
      <c r="AF45" s="30" t="s">
        <v>2847</v>
      </c>
      <c r="AG45" s="1" t="s">
        <v>2761</v>
      </c>
      <c r="AH45" s="1" t="s">
        <v>2766</v>
      </c>
      <c r="AI45" s="1" t="s">
        <v>2868</v>
      </c>
    </row>
    <row r="46" spans="2:35">
      <c r="C46" t="s">
        <v>1903</v>
      </c>
      <c r="D46" t="s">
        <v>2370</v>
      </c>
      <c r="E46" t="s">
        <v>2375</v>
      </c>
      <c r="F46" s="30" t="s">
        <v>2402</v>
      </c>
      <c r="G46" s="30" t="s">
        <v>2407</v>
      </c>
      <c r="H46" t="s">
        <v>2410</v>
      </c>
      <c r="I46" t="s">
        <v>2432</v>
      </c>
      <c r="J46" s="30" t="s">
        <v>2435</v>
      </c>
      <c r="K46" t="s">
        <v>2438</v>
      </c>
      <c r="L46" t="s">
        <v>2459</v>
      </c>
      <c r="M46" t="s">
        <v>2475</v>
      </c>
      <c r="N46" t="s">
        <v>2489</v>
      </c>
      <c r="Q46" s="66" t="s">
        <v>1917</v>
      </c>
      <c r="R46" t="s">
        <v>2499</v>
      </c>
      <c r="T46" s="30" t="s">
        <v>2520</v>
      </c>
      <c r="U46" t="s">
        <v>2522</v>
      </c>
      <c r="V46" t="s">
        <v>2526</v>
      </c>
      <c r="W46" t="s">
        <v>2562</v>
      </c>
      <c r="X46" t="s">
        <v>2593</v>
      </c>
      <c r="Y46" t="s">
        <v>2361</v>
      </c>
      <c r="AA46" t="s">
        <v>2361</v>
      </c>
      <c r="AB46" s="32" t="s">
        <v>2857</v>
      </c>
      <c r="AC46" t="s">
        <v>2615</v>
      </c>
      <c r="AD46" s="30" t="s">
        <v>2621</v>
      </c>
      <c r="AE46" t="s">
        <v>2635</v>
      </c>
      <c r="AF46" s="31" t="s">
        <v>2650</v>
      </c>
      <c r="AG46" t="s">
        <v>2762</v>
      </c>
      <c r="AH46" t="s">
        <v>3083</v>
      </c>
      <c r="AI46" t="s">
        <v>3062</v>
      </c>
    </row>
    <row r="47" spans="2:35" ht="18.600000000000001" thickBot="1">
      <c r="C47" s="55" t="s">
        <v>1904</v>
      </c>
      <c r="D47" s="37" t="s">
        <v>2852</v>
      </c>
      <c r="E47" t="s">
        <v>2376</v>
      </c>
      <c r="F47" t="s">
        <v>2403</v>
      </c>
      <c r="H47" t="s">
        <v>2411</v>
      </c>
      <c r="I47" s="30" t="s">
        <v>2433</v>
      </c>
      <c r="K47" s="30" t="s">
        <v>2439</v>
      </c>
      <c r="L47" t="s">
        <v>2460</v>
      </c>
      <c r="M47" t="s">
        <v>2476</v>
      </c>
      <c r="N47" s="30" t="s">
        <v>2490</v>
      </c>
      <c r="R47" t="s">
        <v>2500</v>
      </c>
      <c r="U47" t="s">
        <v>2523</v>
      </c>
      <c r="V47" s="30" t="s">
        <v>2527</v>
      </c>
      <c r="W47" t="s">
        <v>2563</v>
      </c>
      <c r="X47" t="s">
        <v>2594</v>
      </c>
      <c r="Y47" t="s">
        <v>2603</v>
      </c>
      <c r="AA47" t="s">
        <v>2608</v>
      </c>
      <c r="AB47" s="37" t="s">
        <v>2858</v>
      </c>
      <c r="AC47" t="s">
        <v>2616</v>
      </c>
      <c r="AD47" s="31" t="s">
        <v>2622</v>
      </c>
      <c r="AE47" t="s">
        <v>2636</v>
      </c>
      <c r="AF47" s="31" t="s">
        <v>2651</v>
      </c>
      <c r="AG47" t="s">
        <v>2763</v>
      </c>
      <c r="AH47" t="s">
        <v>3071</v>
      </c>
      <c r="AI47" t="s">
        <v>2861</v>
      </c>
    </row>
    <row r="48" spans="2:35">
      <c r="C48" s="56" t="s">
        <v>2990</v>
      </c>
      <c r="E48" t="s">
        <v>2377</v>
      </c>
      <c r="F48" s="30" t="s">
        <v>2404</v>
      </c>
      <c r="H48" s="30" t="s">
        <v>2412</v>
      </c>
      <c r="K48" s="31" t="s">
        <v>2303</v>
      </c>
      <c r="L48" t="s">
        <v>2461</v>
      </c>
      <c r="M48" s="30" t="s">
        <v>2477</v>
      </c>
      <c r="R48" t="s">
        <v>2501</v>
      </c>
      <c r="U48" s="30" t="s">
        <v>2524</v>
      </c>
      <c r="V48" t="s">
        <v>2844</v>
      </c>
      <c r="W48" t="s">
        <v>2564</v>
      </c>
      <c r="X48" t="s">
        <v>2595</v>
      </c>
      <c r="Y48" t="s">
        <v>2604</v>
      </c>
      <c r="AA48" t="s">
        <v>2609</v>
      </c>
      <c r="AC48" t="s">
        <v>2617</v>
      </c>
      <c r="AD48" s="31" t="s">
        <v>2623</v>
      </c>
      <c r="AE48" s="30" t="s">
        <v>2637</v>
      </c>
      <c r="AF48" s="31" t="s">
        <v>2652</v>
      </c>
      <c r="AG48" t="s">
        <v>3084</v>
      </c>
      <c r="AH48" t="s">
        <v>3072</v>
      </c>
      <c r="AI48" t="s">
        <v>2862</v>
      </c>
    </row>
    <row r="49" spans="2:35">
      <c r="C49" t="s">
        <v>2987</v>
      </c>
      <c r="E49" t="s">
        <v>2378</v>
      </c>
      <c r="H49" t="s">
        <v>2413</v>
      </c>
      <c r="K49" t="s">
        <v>2389</v>
      </c>
      <c r="L49" t="s">
        <v>2462</v>
      </c>
      <c r="M49" t="s">
        <v>2478</v>
      </c>
      <c r="R49" s="30" t="s">
        <v>2502</v>
      </c>
      <c r="V49" t="s">
        <v>2528</v>
      </c>
      <c r="W49" t="s">
        <v>2565</v>
      </c>
      <c r="X49" t="s">
        <v>2596</v>
      </c>
      <c r="Y49" t="s">
        <v>2605</v>
      </c>
      <c r="AA49" t="s">
        <v>2610</v>
      </c>
      <c r="AC49" t="s">
        <v>2618</v>
      </c>
      <c r="AD49" s="1" t="s">
        <v>2624</v>
      </c>
      <c r="AE49" s="1" t="s">
        <v>2638</v>
      </c>
      <c r="AF49" s="39" t="s">
        <v>2846</v>
      </c>
      <c r="AG49" t="s">
        <v>2764</v>
      </c>
      <c r="AH49" t="s">
        <v>1008</v>
      </c>
      <c r="AI49" t="s">
        <v>2863</v>
      </c>
    </row>
    <row r="50" spans="2:35">
      <c r="C50" t="s">
        <v>2988</v>
      </c>
      <c r="E50" t="s">
        <v>2379</v>
      </c>
      <c r="H50" t="s">
        <v>2414</v>
      </c>
      <c r="K50" t="s">
        <v>2443</v>
      </c>
      <c r="L50" t="s">
        <v>2463</v>
      </c>
      <c r="M50" t="s">
        <v>2479</v>
      </c>
      <c r="R50" s="31" t="s">
        <v>2503</v>
      </c>
      <c r="V50" t="s">
        <v>2529</v>
      </c>
      <c r="W50" t="s">
        <v>2566</v>
      </c>
      <c r="X50" t="s">
        <v>2597</v>
      </c>
      <c r="Y50" t="s">
        <v>2606</v>
      </c>
      <c r="AA50" s="30" t="s">
        <v>2611</v>
      </c>
      <c r="AC50" t="s">
        <v>2619</v>
      </c>
      <c r="AD50" t="s">
        <v>2625</v>
      </c>
      <c r="AE50" s="30" t="s">
        <v>2639</v>
      </c>
      <c r="AG50" t="s">
        <v>1008</v>
      </c>
      <c r="AH50" t="s">
        <v>2765</v>
      </c>
      <c r="AI50" t="s">
        <v>2864</v>
      </c>
    </row>
    <row r="51" spans="2:35">
      <c r="C51" t="s">
        <v>2989</v>
      </c>
      <c r="E51" s="30" t="s">
        <v>2380</v>
      </c>
      <c r="H51" t="s">
        <v>2415</v>
      </c>
      <c r="K51" t="s">
        <v>2855</v>
      </c>
      <c r="L51" s="30" t="s">
        <v>2842</v>
      </c>
      <c r="M51" t="s">
        <v>2480</v>
      </c>
      <c r="V51" t="s">
        <v>2530</v>
      </c>
      <c r="W51" t="s">
        <v>2567</v>
      </c>
      <c r="X51" s="30" t="s">
        <v>2598</v>
      </c>
      <c r="Y51" s="30" t="s">
        <v>2607</v>
      </c>
      <c r="AC51" s="30" t="s">
        <v>2620</v>
      </c>
      <c r="AD51" t="s">
        <v>2626</v>
      </c>
      <c r="AE51" s="1" t="s">
        <v>2640</v>
      </c>
      <c r="AG51" t="s">
        <v>2938</v>
      </c>
      <c r="AH51" t="s">
        <v>3073</v>
      </c>
      <c r="AI51" t="s">
        <v>2865</v>
      </c>
    </row>
    <row r="52" spans="2:35">
      <c r="C52" t="s">
        <v>2985</v>
      </c>
      <c r="E52" s="1" t="s">
        <v>2382</v>
      </c>
      <c r="H52" t="s">
        <v>2416</v>
      </c>
      <c r="K52" t="s">
        <v>2856</v>
      </c>
      <c r="L52" s="1" t="s">
        <v>2464</v>
      </c>
      <c r="M52" t="s">
        <v>2481</v>
      </c>
      <c r="V52" t="s">
        <v>2531</v>
      </c>
      <c r="W52" t="s">
        <v>2568</v>
      </c>
      <c r="AD52" s="30" t="s">
        <v>2627</v>
      </c>
      <c r="AE52" t="s">
        <v>2641</v>
      </c>
      <c r="AG52" t="s">
        <v>2765</v>
      </c>
      <c r="AH52" t="s">
        <v>2763</v>
      </c>
      <c r="AI52" t="s">
        <v>2866</v>
      </c>
    </row>
    <row r="53" spans="2:35">
      <c r="C53" t="s">
        <v>2986</v>
      </c>
      <c r="E53" t="s">
        <v>2383</v>
      </c>
      <c r="H53" t="s">
        <v>2417</v>
      </c>
      <c r="K53" t="s">
        <v>2444</v>
      </c>
      <c r="L53" t="s">
        <v>2465</v>
      </c>
      <c r="M53" s="30" t="s">
        <v>2482</v>
      </c>
      <c r="V53" t="s">
        <v>2532</v>
      </c>
      <c r="W53" t="s">
        <v>2569</v>
      </c>
      <c r="AD53" s="31" t="s">
        <v>2628</v>
      </c>
      <c r="AE53" t="s">
        <v>2642</v>
      </c>
      <c r="AG53" t="s">
        <v>2939</v>
      </c>
      <c r="AH53" s="30" t="s">
        <v>3074</v>
      </c>
      <c r="AI53" t="s">
        <v>2867</v>
      </c>
    </row>
    <row r="54" spans="2:35" ht="18.600000000000001" thickBot="1">
      <c r="C54" s="55" t="s">
        <v>2984</v>
      </c>
      <c r="E54" t="s">
        <v>2384</v>
      </c>
      <c r="H54" t="s">
        <v>2418</v>
      </c>
      <c r="K54" t="s">
        <v>2445</v>
      </c>
      <c r="L54" s="30" t="s">
        <v>2466</v>
      </c>
      <c r="M54" s="1" t="s">
        <v>2483</v>
      </c>
      <c r="V54" t="s">
        <v>2533</v>
      </c>
      <c r="W54" t="s">
        <v>2570</v>
      </c>
      <c r="AD54" s="1" t="s">
        <v>2629</v>
      </c>
      <c r="AE54" t="s">
        <v>2643</v>
      </c>
      <c r="AG54" t="s">
        <v>2766</v>
      </c>
      <c r="AH54" t="s">
        <v>3075</v>
      </c>
    </row>
    <row r="55" spans="2:35">
      <c r="C55" t="s">
        <v>2359</v>
      </c>
      <c r="E55" t="s">
        <v>2385</v>
      </c>
      <c r="H55" t="s">
        <v>2419</v>
      </c>
      <c r="K55" t="s">
        <v>2446</v>
      </c>
      <c r="M55" t="s">
        <v>2484</v>
      </c>
      <c r="V55" t="s">
        <v>2534</v>
      </c>
      <c r="W55" t="s">
        <v>2571</v>
      </c>
      <c r="AD55" t="s">
        <v>2630</v>
      </c>
      <c r="AE55" t="s">
        <v>2644</v>
      </c>
      <c r="AH55" t="s">
        <v>3076</v>
      </c>
    </row>
    <row r="56" spans="2:35" ht="18.600000000000001" thickBot="1">
      <c r="C56" s="55" t="s">
        <v>2983</v>
      </c>
      <c r="E56" t="s">
        <v>2386</v>
      </c>
      <c r="H56" t="s">
        <v>2420</v>
      </c>
      <c r="K56" t="s">
        <v>2447</v>
      </c>
      <c r="M56" t="s">
        <v>2485</v>
      </c>
      <c r="V56" t="s">
        <v>2535</v>
      </c>
      <c r="W56" s="30" t="s">
        <v>2572</v>
      </c>
      <c r="AD56" t="s">
        <v>2631</v>
      </c>
      <c r="AE56" t="s">
        <v>2645</v>
      </c>
      <c r="AH56" t="s">
        <v>3077</v>
      </c>
    </row>
    <row r="57" spans="2:35" ht="18.600000000000001" thickBot="1">
      <c r="C57" s="68" t="s">
        <v>3237</v>
      </c>
      <c r="E57" s="30" t="s">
        <v>2387</v>
      </c>
      <c r="H57" t="s">
        <v>2421</v>
      </c>
      <c r="K57" t="s">
        <v>2448</v>
      </c>
      <c r="M57" s="30" t="s">
        <v>2486</v>
      </c>
      <c r="V57" t="s">
        <v>2536</v>
      </c>
      <c r="W57" s="1" t="s">
        <v>2360</v>
      </c>
      <c r="AD57" t="s">
        <v>2632</v>
      </c>
      <c r="AE57" t="s">
        <v>2646</v>
      </c>
      <c r="AH57" t="s">
        <v>2650</v>
      </c>
    </row>
    <row r="58" spans="2:35">
      <c r="C58" t="s">
        <v>2981</v>
      </c>
      <c r="E58" s="31" t="s">
        <v>2917</v>
      </c>
      <c r="H58" s="30" t="s">
        <v>2422</v>
      </c>
      <c r="K58" s="30" t="s">
        <v>2449</v>
      </c>
      <c r="M58" t="s">
        <v>2487</v>
      </c>
      <c r="V58" t="s">
        <v>2537</v>
      </c>
      <c r="W58" t="s">
        <v>2573</v>
      </c>
      <c r="AD58" s="30" t="s">
        <v>2633</v>
      </c>
      <c r="AE58" t="s">
        <v>2647</v>
      </c>
      <c r="AH58" s="30" t="s">
        <v>3078</v>
      </c>
    </row>
    <row r="59" spans="2:35">
      <c r="B59" s="44"/>
      <c r="C59" s="54" t="s">
        <v>2980</v>
      </c>
      <c r="E59" s="1" t="s">
        <v>2388</v>
      </c>
      <c r="K59" t="s">
        <v>2450</v>
      </c>
      <c r="V59" t="s">
        <v>2538</v>
      </c>
      <c r="W59" t="s">
        <v>2574</v>
      </c>
      <c r="AE59" t="s">
        <v>2648</v>
      </c>
      <c r="AH59" t="s">
        <v>3079</v>
      </c>
    </row>
    <row r="60" spans="2:35">
      <c r="C60" t="s">
        <v>2982</v>
      </c>
      <c r="E60" t="s">
        <v>2389</v>
      </c>
      <c r="K60" s="30" t="s">
        <v>2451</v>
      </c>
      <c r="V60" t="s">
        <v>2539</v>
      </c>
      <c r="W60" s="30" t="s">
        <v>2575</v>
      </c>
      <c r="AE60" s="30" t="s">
        <v>2649</v>
      </c>
      <c r="AH60" t="s">
        <v>3080</v>
      </c>
    </row>
    <row r="61" spans="2:35" ht="18.600000000000001" thickBot="1">
      <c r="C61" s="55" t="s">
        <v>3221</v>
      </c>
      <c r="E61" t="s">
        <v>2390</v>
      </c>
      <c r="V61" t="s">
        <v>2540</v>
      </c>
      <c r="W61" t="s">
        <v>2586</v>
      </c>
      <c r="AH61" t="s">
        <v>3081</v>
      </c>
    </row>
    <row r="62" spans="2:35">
      <c r="C62" t="s">
        <v>3090</v>
      </c>
      <c r="E62" t="s">
        <v>2391</v>
      </c>
      <c r="V62" t="s">
        <v>2541</v>
      </c>
      <c r="W62" t="s">
        <v>2576</v>
      </c>
      <c r="AH62" s="30" t="s">
        <v>3082</v>
      </c>
    </row>
    <row r="63" spans="2:35" ht="18.600000000000001" thickBot="1">
      <c r="C63" s="55" t="s">
        <v>3091</v>
      </c>
      <c r="E63" t="s">
        <v>2392</v>
      </c>
      <c r="V63" s="30" t="s">
        <v>2542</v>
      </c>
      <c r="W63" t="s">
        <v>2577</v>
      </c>
    </row>
    <row r="64" spans="2:35">
      <c r="C64" t="s">
        <v>3092</v>
      </c>
      <c r="E64" t="s">
        <v>2393</v>
      </c>
      <c r="V64" s="1" t="s">
        <v>2543</v>
      </c>
      <c r="W64" t="s">
        <v>2578</v>
      </c>
      <c r="AH64" t="s">
        <v>3087</v>
      </c>
    </row>
    <row r="65" spans="3:23" ht="18.600000000000001" thickBot="1">
      <c r="C65" s="55" t="s">
        <v>3093</v>
      </c>
      <c r="E65" t="s">
        <v>2394</v>
      </c>
      <c r="V65" t="s">
        <v>2361</v>
      </c>
      <c r="W65" t="s">
        <v>2579</v>
      </c>
    </row>
    <row r="66" spans="3:23">
      <c r="C66" t="s">
        <v>3094</v>
      </c>
      <c r="E66" t="s">
        <v>2395</v>
      </c>
      <c r="V66" t="s">
        <v>2544</v>
      </c>
      <c r="W66" s="30" t="s">
        <v>2580</v>
      </c>
    </row>
    <row r="67" spans="3:23">
      <c r="C67" t="s">
        <v>3095</v>
      </c>
      <c r="E67" t="s">
        <v>2396</v>
      </c>
      <c r="V67" t="s">
        <v>2545</v>
      </c>
    </row>
    <row r="68" spans="3:23" ht="18.600000000000001" thickBot="1">
      <c r="C68" s="55" t="s">
        <v>3096</v>
      </c>
      <c r="E68" t="s">
        <v>2397</v>
      </c>
      <c r="V68" t="s">
        <v>2546</v>
      </c>
    </row>
    <row r="69" spans="3:23">
      <c r="C69" s="56" t="s">
        <v>3235</v>
      </c>
      <c r="E69" t="s">
        <v>2398</v>
      </c>
      <c r="V69" t="s">
        <v>2547</v>
      </c>
    </row>
    <row r="70" spans="3:23">
      <c r="C70" t="s">
        <v>2365</v>
      </c>
      <c r="E70" t="s">
        <v>2399</v>
      </c>
      <c r="V70" s="30" t="s">
        <v>2548</v>
      </c>
    </row>
    <row r="71" spans="3:23">
      <c r="C71" t="s">
        <v>3097</v>
      </c>
      <c r="E71" s="30" t="s">
        <v>2400</v>
      </c>
      <c r="V71" t="s">
        <v>2549</v>
      </c>
    </row>
    <row r="72" spans="3:23">
      <c r="C72" t="s">
        <v>2362</v>
      </c>
      <c r="V72" t="s">
        <v>2550</v>
      </c>
    </row>
    <row r="73" spans="3:23" ht="18.600000000000001" thickBot="1">
      <c r="C73" s="55" t="s">
        <v>2363</v>
      </c>
      <c r="V73" t="s">
        <v>2551</v>
      </c>
    </row>
    <row r="74" spans="3:23">
      <c r="C74" t="s">
        <v>2366</v>
      </c>
      <c r="V74" t="s">
        <v>2552</v>
      </c>
    </row>
    <row r="75" spans="3:23">
      <c r="C75" t="s">
        <v>2367</v>
      </c>
      <c r="V75" s="30" t="s">
        <v>2553</v>
      </c>
    </row>
    <row r="76" spans="3:23">
      <c r="C76" t="s">
        <v>3238</v>
      </c>
    </row>
    <row r="77" spans="3:23">
      <c r="C77" t="s">
        <v>3099</v>
      </c>
    </row>
    <row r="78" spans="3:23" ht="18.600000000000001" thickBot="1">
      <c r="C78" s="55" t="s">
        <v>3100</v>
      </c>
    </row>
    <row r="134" spans="2:34">
      <c r="C134" s="30"/>
      <c r="V134" s="30"/>
      <c r="AF134" s="30"/>
      <c r="AG134" s="30"/>
    </row>
    <row r="135" spans="2:34">
      <c r="B135" s="21" t="s">
        <v>2369</v>
      </c>
      <c r="C135" t="s">
        <v>2985</v>
      </c>
      <c r="D135" s="1" t="s">
        <v>2372</v>
      </c>
      <c r="E135" s="1" t="s">
        <v>2381</v>
      </c>
      <c r="F135" s="1" t="s">
        <v>2430</v>
      </c>
      <c r="G135" s="1" t="s">
        <v>2430</v>
      </c>
      <c r="H135" s="1" t="s">
        <v>2423</v>
      </c>
      <c r="I135" s="1" t="s">
        <v>2430</v>
      </c>
      <c r="J135" s="1" t="s">
        <v>2430</v>
      </c>
      <c r="K135" s="1" t="s">
        <v>2440</v>
      </c>
      <c r="L135" s="1" t="s">
        <v>2467</v>
      </c>
      <c r="M135" s="1" t="s">
        <v>2430</v>
      </c>
      <c r="N135" s="1" t="s">
        <v>2430</v>
      </c>
      <c r="O135" s="1" t="s">
        <v>2430</v>
      </c>
      <c r="P135" s="1" t="s">
        <v>2430</v>
      </c>
      <c r="Q135" s="1" t="s">
        <v>2492</v>
      </c>
      <c r="R135" s="1" t="s">
        <v>2430</v>
      </c>
      <c r="S135" s="1" t="s">
        <v>2430</v>
      </c>
      <c r="T135" s="1" t="s">
        <v>2505</v>
      </c>
      <c r="U135" s="1" t="s">
        <v>2430</v>
      </c>
      <c r="V135" t="s">
        <v>2555</v>
      </c>
      <c r="W135" s="1" t="s">
        <v>2581</v>
      </c>
      <c r="X135" s="1" t="s">
        <v>2599</v>
      </c>
      <c r="Y135" s="1" t="s">
        <v>2430</v>
      </c>
      <c r="Z135" s="1" t="s">
        <v>2430</v>
      </c>
      <c r="AA135" s="1" t="s">
        <v>2430</v>
      </c>
      <c r="AB135" s="1" t="s">
        <v>2430</v>
      </c>
      <c r="AC135" s="1" t="s">
        <v>2430</v>
      </c>
      <c r="AE135" s="1" t="s">
        <v>2430</v>
      </c>
      <c r="AF135" s="1" t="s">
        <v>2918</v>
      </c>
      <c r="AG135" t="s">
        <v>2767</v>
      </c>
    </row>
    <row r="136" spans="2:34" ht="18.600000000000001" thickBot="1">
      <c r="C136" s="55" t="s">
        <v>3101</v>
      </c>
      <c r="D136" s="30" t="s">
        <v>2373</v>
      </c>
      <c r="H136" t="s">
        <v>2424</v>
      </c>
      <c r="K136" t="s">
        <v>2441</v>
      </c>
      <c r="L136" t="s">
        <v>2468</v>
      </c>
      <c r="Q136" t="s">
        <v>2493</v>
      </c>
      <c r="T136" s="1" t="s">
        <v>2507</v>
      </c>
      <c r="V136" t="s">
        <v>2556</v>
      </c>
      <c r="W136" t="s">
        <v>2582</v>
      </c>
      <c r="X136" t="s">
        <v>2600</v>
      </c>
      <c r="AD136" s="1" t="s">
        <v>2430</v>
      </c>
      <c r="AF136" s="30" t="s">
        <v>2653</v>
      </c>
      <c r="AG136" t="s">
        <v>2768</v>
      </c>
    </row>
    <row r="137" spans="2:34">
      <c r="C137" s="69" t="s">
        <v>3223</v>
      </c>
      <c r="H137" t="s">
        <v>2425</v>
      </c>
      <c r="K137" s="30" t="s">
        <v>2442</v>
      </c>
      <c r="L137" t="s">
        <v>2469</v>
      </c>
      <c r="Q137" s="30" t="s">
        <v>2494</v>
      </c>
      <c r="T137" t="s">
        <v>2508</v>
      </c>
      <c r="V137" s="30" t="s">
        <v>2557</v>
      </c>
      <c r="W137" s="30" t="s">
        <v>2583</v>
      </c>
      <c r="X137" s="30" t="s">
        <v>2601</v>
      </c>
      <c r="AF137" s="1" t="s">
        <v>2654</v>
      </c>
      <c r="AG137" t="s">
        <v>2769</v>
      </c>
    </row>
    <row r="138" spans="2:34" ht="18.600000000000001" thickBot="1">
      <c r="C138" s="70" t="s">
        <v>3224</v>
      </c>
      <c r="H138" t="s">
        <v>2426</v>
      </c>
      <c r="K138" s="1" t="s">
        <v>2452</v>
      </c>
      <c r="L138" t="s">
        <v>2470</v>
      </c>
      <c r="Q138" s="1" t="s">
        <v>2495</v>
      </c>
      <c r="T138" t="s">
        <v>2509</v>
      </c>
      <c r="V138" s="1" t="s">
        <v>2558</v>
      </c>
      <c r="W138" t="s">
        <v>2584</v>
      </c>
      <c r="AF138" s="30" t="s">
        <v>2655</v>
      </c>
      <c r="AG138" t="s">
        <v>2770</v>
      </c>
    </row>
    <row r="139" spans="2:34">
      <c r="C139" t="s">
        <v>2358</v>
      </c>
      <c r="H139" s="30" t="s">
        <v>2427</v>
      </c>
      <c r="K139" t="s">
        <v>2453</v>
      </c>
      <c r="L139" t="s">
        <v>2471</v>
      </c>
      <c r="Q139" t="s">
        <v>2496</v>
      </c>
      <c r="T139" t="s">
        <v>2510</v>
      </c>
      <c r="V139" s="30" t="s">
        <v>2559</v>
      </c>
      <c r="W139" s="30" t="s">
        <v>2585</v>
      </c>
      <c r="AF139" s="1" t="s">
        <v>2711</v>
      </c>
      <c r="AG139" s="30" t="s">
        <v>2771</v>
      </c>
    </row>
    <row r="140" spans="2:34">
      <c r="C140" s="69" t="s">
        <v>3102</v>
      </c>
      <c r="H140" t="s">
        <v>2428</v>
      </c>
      <c r="K140" s="30" t="s">
        <v>2454</v>
      </c>
      <c r="L140" s="35" t="s">
        <v>2472</v>
      </c>
      <c r="Q140" s="30" t="s">
        <v>2497</v>
      </c>
      <c r="T140" t="s">
        <v>2511</v>
      </c>
      <c r="W140" s="1" t="s">
        <v>2587</v>
      </c>
      <c r="AF140" s="30" t="s">
        <v>2736</v>
      </c>
      <c r="AG140" s="1" t="s">
        <v>2772</v>
      </c>
    </row>
    <row r="141" spans="2:34">
      <c r="C141" s="69" t="s">
        <v>3103</v>
      </c>
      <c r="H141" s="30" t="s">
        <v>2429</v>
      </c>
      <c r="K141" t="s">
        <v>2455</v>
      </c>
      <c r="L141" s="36" t="s">
        <v>2473</v>
      </c>
      <c r="T141" t="s">
        <v>2512</v>
      </c>
      <c r="W141" t="s">
        <v>2588</v>
      </c>
      <c r="AF141" t="s">
        <v>2657</v>
      </c>
      <c r="AG141" t="s">
        <v>2773</v>
      </c>
    </row>
    <row r="142" spans="2:34">
      <c r="C142" t="s">
        <v>3104</v>
      </c>
      <c r="K142" t="s">
        <v>2456</v>
      </c>
      <c r="T142" t="s">
        <v>2513</v>
      </c>
      <c r="W142" t="s">
        <v>2589</v>
      </c>
      <c r="AF142" t="s">
        <v>2658</v>
      </c>
      <c r="AG142" s="40" t="s">
        <v>2869</v>
      </c>
    </row>
    <row r="143" spans="2:34">
      <c r="C143" t="s">
        <v>3105</v>
      </c>
      <c r="K143" s="30" t="s">
        <v>2457</v>
      </c>
      <c r="T143" t="s">
        <v>2514</v>
      </c>
      <c r="W143" t="s">
        <v>2590</v>
      </c>
      <c r="AF143" t="s">
        <v>2659</v>
      </c>
      <c r="AG143" t="s">
        <v>2774</v>
      </c>
      <c r="AH143" s="1" t="s">
        <v>3085</v>
      </c>
    </row>
    <row r="144" spans="2:34" ht="18.600000000000001" thickBot="1">
      <c r="C144" s="55" t="s">
        <v>3106</v>
      </c>
      <c r="T144" t="s">
        <v>2515</v>
      </c>
      <c r="W144" s="30" t="s">
        <v>2591</v>
      </c>
      <c r="AF144" s="32" t="s">
        <v>2656</v>
      </c>
      <c r="AG144" t="s">
        <v>2775</v>
      </c>
      <c r="AH144" t="s">
        <v>3086</v>
      </c>
    </row>
    <row r="145" spans="2:34">
      <c r="C145" t="s">
        <v>3107</v>
      </c>
      <c r="T145" t="s">
        <v>2516</v>
      </c>
      <c r="AF145" t="s">
        <v>2660</v>
      </c>
      <c r="AG145" s="30" t="s">
        <v>2776</v>
      </c>
      <c r="AH145" t="s">
        <v>2669</v>
      </c>
    </row>
    <row r="146" spans="2:34">
      <c r="C146" t="s">
        <v>3108</v>
      </c>
      <c r="T146" t="s">
        <v>2517</v>
      </c>
      <c r="AF146" s="30" t="s">
        <v>2661</v>
      </c>
      <c r="AG146" s="1" t="s">
        <v>2777</v>
      </c>
      <c r="AH146" t="s">
        <v>2936</v>
      </c>
    </row>
    <row r="147" spans="2:34">
      <c r="C147" t="s">
        <v>3109</v>
      </c>
      <c r="T147" t="s">
        <v>2518</v>
      </c>
      <c r="AF147" s="1" t="s">
        <v>2662</v>
      </c>
      <c r="AG147" t="s">
        <v>2778</v>
      </c>
      <c r="AH147" s="30" t="s">
        <v>2937</v>
      </c>
    </row>
    <row r="148" spans="2:34">
      <c r="C148" t="s">
        <v>3110</v>
      </c>
      <c r="T148" s="30" t="s">
        <v>2519</v>
      </c>
      <c r="AF148" s="30" t="s">
        <v>2663</v>
      </c>
      <c r="AG148" t="s">
        <v>2779</v>
      </c>
      <c r="AH148" t="s">
        <v>2937</v>
      </c>
    </row>
    <row r="149" spans="2:34">
      <c r="C149" t="s">
        <v>3111</v>
      </c>
      <c r="AG149" t="s">
        <v>2780</v>
      </c>
    </row>
    <row r="150" spans="2:34">
      <c r="B150" s="21" t="s">
        <v>2664</v>
      </c>
      <c r="C150" t="s">
        <v>3112</v>
      </c>
      <c r="AF150" s="1" t="s">
        <v>2665</v>
      </c>
      <c r="AG150" t="s">
        <v>2781</v>
      </c>
      <c r="AH150" s="40"/>
    </row>
    <row r="151" spans="2:34">
      <c r="C151" t="s">
        <v>3113</v>
      </c>
      <c r="AF151" t="s">
        <v>2666</v>
      </c>
      <c r="AG151" t="s">
        <v>2782</v>
      </c>
    </row>
    <row r="152" spans="2:34" ht="18.600000000000001" thickBot="1">
      <c r="C152" s="55" t="s">
        <v>3114</v>
      </c>
      <c r="AF152" t="s">
        <v>2667</v>
      </c>
      <c r="AG152" t="s">
        <v>2783</v>
      </c>
    </row>
    <row r="153" spans="2:34">
      <c r="C153" s="69" t="s">
        <v>3115</v>
      </c>
      <c r="AF153" t="s">
        <v>2848</v>
      </c>
      <c r="AG153" t="s">
        <v>2784</v>
      </c>
    </row>
    <row r="154" spans="2:34">
      <c r="C154" t="s">
        <v>3116</v>
      </c>
      <c r="AF154" t="s">
        <v>2849</v>
      </c>
      <c r="AG154" t="s">
        <v>2785</v>
      </c>
    </row>
    <row r="155" spans="2:34">
      <c r="C155" t="s">
        <v>3117</v>
      </c>
      <c r="AF155" t="s">
        <v>2668</v>
      </c>
      <c r="AG155" s="30" t="s">
        <v>2786</v>
      </c>
    </row>
    <row r="156" spans="2:34">
      <c r="C156" t="s">
        <v>3118</v>
      </c>
      <c r="AF156" t="s">
        <v>2669</v>
      </c>
      <c r="AG156" s="1" t="s">
        <v>2787</v>
      </c>
    </row>
    <row r="157" spans="2:34">
      <c r="C157" t="s">
        <v>3119</v>
      </c>
      <c r="AF157" t="s">
        <v>2670</v>
      </c>
      <c r="AG157" t="s">
        <v>2788</v>
      </c>
    </row>
    <row r="158" spans="2:34" ht="18.600000000000001" thickBot="1">
      <c r="C158" s="55" t="s">
        <v>3120</v>
      </c>
      <c r="AF158" s="30" t="s">
        <v>2671</v>
      </c>
      <c r="AG158" s="30" t="s">
        <v>2870</v>
      </c>
    </row>
    <row r="159" spans="2:34">
      <c r="C159" t="s">
        <v>3121</v>
      </c>
      <c r="AF159" s="1" t="s">
        <v>2672</v>
      </c>
      <c r="AG159" t="s">
        <v>2789</v>
      </c>
    </row>
    <row r="160" spans="2:34">
      <c r="C160" t="s">
        <v>3123</v>
      </c>
      <c r="AF160" t="s">
        <v>2673</v>
      </c>
      <c r="AG160" t="s">
        <v>2790</v>
      </c>
    </row>
    <row r="161" spans="3:33" ht="18.600000000000001" thickBot="1">
      <c r="C161" s="55" t="s">
        <v>3122</v>
      </c>
      <c r="AF161" t="s">
        <v>2674</v>
      </c>
      <c r="AG161" t="s">
        <v>2791</v>
      </c>
    </row>
    <row r="162" spans="3:33">
      <c r="C162" t="s">
        <v>3124</v>
      </c>
      <c r="AF162" s="30" t="s">
        <v>2675</v>
      </c>
      <c r="AG162" t="s">
        <v>2792</v>
      </c>
    </row>
    <row r="163" spans="3:33">
      <c r="C163" s="69" t="s">
        <v>3125</v>
      </c>
      <c r="AF163" t="s">
        <v>2676</v>
      </c>
      <c r="AG163" t="s">
        <v>2793</v>
      </c>
    </row>
    <row r="164" spans="3:33">
      <c r="C164" s="69" t="s">
        <v>3126</v>
      </c>
      <c r="AF164" t="s">
        <v>2677</v>
      </c>
      <c r="AG164" t="s">
        <v>2794</v>
      </c>
    </row>
    <row r="165" spans="3:33">
      <c r="C165" s="69" t="s">
        <v>3127</v>
      </c>
      <c r="AF165" t="s">
        <v>2678</v>
      </c>
      <c r="AG165" s="30" t="s">
        <v>2795</v>
      </c>
    </row>
    <row r="166" spans="3:33">
      <c r="C166" t="s">
        <v>3128</v>
      </c>
      <c r="AF166" t="s">
        <v>2679</v>
      </c>
      <c r="AG166" t="s">
        <v>2796</v>
      </c>
    </row>
    <row r="167" spans="3:33">
      <c r="C167" t="s">
        <v>3129</v>
      </c>
      <c r="AF167" t="s">
        <v>2680</v>
      </c>
      <c r="AG167" t="s">
        <v>2797</v>
      </c>
    </row>
    <row r="168" spans="3:33">
      <c r="C168" t="s">
        <v>3130</v>
      </c>
      <c r="AF168" t="s">
        <v>2681</v>
      </c>
      <c r="AG168" t="s">
        <v>2798</v>
      </c>
    </row>
    <row r="169" spans="3:33">
      <c r="C169" t="s">
        <v>3131</v>
      </c>
      <c r="AF169" t="s">
        <v>2682</v>
      </c>
      <c r="AG169" t="s">
        <v>2799</v>
      </c>
    </row>
    <row r="170" spans="3:33">
      <c r="C170" s="69" t="s">
        <v>3132</v>
      </c>
      <c r="AF170" t="s">
        <v>2683</v>
      </c>
      <c r="AG170" s="30" t="s">
        <v>2800</v>
      </c>
    </row>
    <row r="171" spans="3:33" ht="18.600000000000001" thickBot="1">
      <c r="C171" s="70" t="s">
        <v>3133</v>
      </c>
      <c r="AF171" t="s">
        <v>2919</v>
      </c>
      <c r="AG171" s="1" t="s">
        <v>2801</v>
      </c>
    </row>
    <row r="172" spans="3:33">
      <c r="C172" t="s">
        <v>3134</v>
      </c>
      <c r="AF172" t="s">
        <v>2684</v>
      </c>
      <c r="AG172" t="s">
        <v>2802</v>
      </c>
    </row>
    <row r="173" spans="3:33">
      <c r="C173" t="s">
        <v>3135</v>
      </c>
      <c r="AF173" t="s">
        <v>2685</v>
      </c>
      <c r="AG173" t="s">
        <v>2803</v>
      </c>
    </row>
    <row r="174" spans="3:33">
      <c r="C174" t="s">
        <v>3136</v>
      </c>
      <c r="AF174" t="s">
        <v>2686</v>
      </c>
      <c r="AG174" s="30" t="s">
        <v>2804</v>
      </c>
    </row>
    <row r="175" spans="3:33">
      <c r="C175" t="s">
        <v>3137</v>
      </c>
      <c r="AF175" t="s">
        <v>2687</v>
      </c>
      <c r="AG175" t="s">
        <v>2805</v>
      </c>
    </row>
    <row r="176" spans="3:33">
      <c r="C176" t="s">
        <v>3138</v>
      </c>
      <c r="AF176" t="s">
        <v>2688</v>
      </c>
      <c r="AG176" t="s">
        <v>2806</v>
      </c>
    </row>
    <row r="177" spans="3:33">
      <c r="C177" t="s">
        <v>3139</v>
      </c>
      <c r="AF177" t="s">
        <v>2689</v>
      </c>
      <c r="AG177" t="s">
        <v>2807</v>
      </c>
    </row>
    <row r="178" spans="3:33">
      <c r="C178" t="s">
        <v>3140</v>
      </c>
      <c r="AF178" t="s">
        <v>2690</v>
      </c>
      <c r="AG178" t="s">
        <v>2808</v>
      </c>
    </row>
    <row r="179" spans="3:33">
      <c r="C179" t="s">
        <v>3141</v>
      </c>
      <c r="AF179" t="s">
        <v>2691</v>
      </c>
      <c r="AG179" t="s">
        <v>2809</v>
      </c>
    </row>
    <row r="180" spans="3:33">
      <c r="C180" t="s">
        <v>3142</v>
      </c>
      <c r="AF180" t="s">
        <v>2692</v>
      </c>
      <c r="AG180" t="s">
        <v>2810</v>
      </c>
    </row>
    <row r="181" spans="3:33">
      <c r="C181" t="s">
        <v>3143</v>
      </c>
      <c r="AF181" t="s">
        <v>2693</v>
      </c>
      <c r="AG181" s="30" t="s">
        <v>2811</v>
      </c>
    </row>
    <row r="182" spans="3:33">
      <c r="C182" t="s">
        <v>3144</v>
      </c>
      <c r="AB182" t="s">
        <v>2814</v>
      </c>
      <c r="AF182" t="s">
        <v>2694</v>
      </c>
    </row>
    <row r="183" spans="3:33">
      <c r="C183" t="s">
        <v>3145</v>
      </c>
      <c r="AF183" t="s">
        <v>2695</v>
      </c>
      <c r="AG183" t="s">
        <v>2815</v>
      </c>
    </row>
    <row r="184" spans="3:33">
      <c r="C184" t="s">
        <v>3146</v>
      </c>
      <c r="AF184" t="s">
        <v>2742</v>
      </c>
      <c r="AG184" t="s">
        <v>2816</v>
      </c>
    </row>
    <row r="185" spans="3:33" ht="18.600000000000001" thickBot="1">
      <c r="C185" s="55" t="s">
        <v>3147</v>
      </c>
      <c r="AF185" t="s">
        <v>2696</v>
      </c>
      <c r="AG185" t="s">
        <v>2817</v>
      </c>
    </row>
    <row r="186" spans="3:33">
      <c r="C186" t="s">
        <v>3148</v>
      </c>
      <c r="AF186" t="s">
        <v>2697</v>
      </c>
      <c r="AG186" t="s">
        <v>2818</v>
      </c>
    </row>
    <row r="187" spans="3:33">
      <c r="C187" t="s">
        <v>3149</v>
      </c>
      <c r="AF187" t="s">
        <v>2698</v>
      </c>
      <c r="AG187" t="s">
        <v>2819</v>
      </c>
    </row>
    <row r="188" spans="3:33">
      <c r="C188" t="s">
        <v>3150</v>
      </c>
      <c r="AF188" t="s">
        <v>2750</v>
      </c>
      <c r="AG188" t="s">
        <v>2820</v>
      </c>
    </row>
    <row r="189" spans="3:33">
      <c r="C189" t="s">
        <v>3151</v>
      </c>
      <c r="AF189" t="s">
        <v>2699</v>
      </c>
      <c r="AG189" t="s">
        <v>2821</v>
      </c>
    </row>
    <row r="190" spans="3:33" ht="18.600000000000001" thickBot="1">
      <c r="C190" s="55" t="s">
        <v>3152</v>
      </c>
      <c r="AF190" t="s">
        <v>2700</v>
      </c>
      <c r="AG190" t="s">
        <v>2813</v>
      </c>
    </row>
    <row r="191" spans="3:33">
      <c r="C191" t="s">
        <v>3153</v>
      </c>
      <c r="AF191" t="s">
        <v>2701</v>
      </c>
      <c r="AG191" t="s">
        <v>2822</v>
      </c>
    </row>
    <row r="192" spans="3:33" ht="18.600000000000001" thickBot="1">
      <c r="C192" s="55" t="s">
        <v>3154</v>
      </c>
      <c r="AF192" t="s">
        <v>2702</v>
      </c>
      <c r="AG192" t="s">
        <v>2823</v>
      </c>
    </row>
    <row r="193" spans="2:33" ht="18.600000000000001" thickBot="1">
      <c r="C193" s="68" t="s">
        <v>3225</v>
      </c>
      <c r="AF193" t="s">
        <v>2703</v>
      </c>
      <c r="AG193" t="s">
        <v>2824</v>
      </c>
    </row>
    <row r="194" spans="2:33" ht="18.600000000000001" thickBot="1">
      <c r="C194" s="68" t="s">
        <v>3226</v>
      </c>
      <c r="AF194" t="s">
        <v>2704</v>
      </c>
      <c r="AG194" s="30" t="s">
        <v>2825</v>
      </c>
    </row>
    <row r="195" spans="2:33" ht="18.600000000000001" thickBot="1">
      <c r="C195" s="68" t="s">
        <v>3155</v>
      </c>
      <c r="AF195" t="s">
        <v>2705</v>
      </c>
      <c r="AG195" s="1" t="s">
        <v>2826</v>
      </c>
    </row>
    <row r="196" spans="2:33" ht="18.600000000000001" thickBot="1">
      <c r="C196" s="68" t="s">
        <v>3236</v>
      </c>
      <c r="AF196" t="s">
        <v>2706</v>
      </c>
      <c r="AG196" t="s">
        <v>2827</v>
      </c>
    </row>
    <row r="197" spans="2:33">
      <c r="C197" s="56" t="s">
        <v>3156</v>
      </c>
      <c r="AF197" t="s">
        <v>2707</v>
      </c>
      <c r="AG197" t="s">
        <v>2828</v>
      </c>
    </row>
    <row r="198" spans="2:33">
      <c r="C198" t="s">
        <v>3157</v>
      </c>
      <c r="AF198" t="s">
        <v>2708</v>
      </c>
      <c r="AG198" t="s">
        <v>2829</v>
      </c>
    </row>
    <row r="199" spans="2:33">
      <c r="C199" t="s">
        <v>3158</v>
      </c>
      <c r="AF199" t="s">
        <v>2709</v>
      </c>
      <c r="AG199" t="s">
        <v>2830</v>
      </c>
    </row>
    <row r="200" spans="2:33" ht="18.600000000000001" thickBot="1">
      <c r="C200" s="55" t="s">
        <v>3159</v>
      </c>
      <c r="AF200" t="s">
        <v>2920</v>
      </c>
      <c r="AG200" t="s">
        <v>2831</v>
      </c>
    </row>
    <row r="201" spans="2:33">
      <c r="C201" t="s">
        <v>3160</v>
      </c>
      <c r="AF201" s="30" t="s">
        <v>2710</v>
      </c>
      <c r="AG201" t="s">
        <v>2832</v>
      </c>
    </row>
    <row r="202" spans="2:33">
      <c r="C202" t="s">
        <v>3161</v>
      </c>
      <c r="AF202" s="1" t="s">
        <v>2712</v>
      </c>
      <c r="AG202" t="s">
        <v>2833</v>
      </c>
    </row>
    <row r="203" spans="2:33" ht="18.600000000000001" thickBot="1">
      <c r="B203" s="29"/>
      <c r="C203" s="55" t="s">
        <v>3098</v>
      </c>
      <c r="AF203" t="s">
        <v>2713</v>
      </c>
      <c r="AG203" s="30" t="s">
        <v>2834</v>
      </c>
    </row>
    <row r="204" spans="2:33">
      <c r="B204" s="71" t="s">
        <v>1900</v>
      </c>
      <c r="C204" t="s">
        <v>3162</v>
      </c>
      <c r="AF204" t="s">
        <v>2714</v>
      </c>
      <c r="AG204" s="1" t="s">
        <v>2836</v>
      </c>
    </row>
    <row r="205" spans="2:33">
      <c r="C205" t="s">
        <v>3163</v>
      </c>
      <c r="AF205" t="s">
        <v>2715</v>
      </c>
      <c r="AG205" s="30" t="s">
        <v>2835</v>
      </c>
    </row>
    <row r="206" spans="2:33">
      <c r="C206" t="s">
        <v>3164</v>
      </c>
      <c r="AF206" t="s">
        <v>2716</v>
      </c>
      <c r="AG206" s="1" t="s">
        <v>2837</v>
      </c>
    </row>
    <row r="207" spans="2:33" ht="18.600000000000001" thickBot="1">
      <c r="C207" s="55" t="s">
        <v>3165</v>
      </c>
      <c r="AF207" t="s">
        <v>2717</v>
      </c>
      <c r="AG207" s="30" t="s">
        <v>2838</v>
      </c>
    </row>
    <row r="208" spans="2:33">
      <c r="C208" t="s">
        <v>3166</v>
      </c>
      <c r="AF208" t="s">
        <v>2718</v>
      </c>
      <c r="AG208" t="s">
        <v>2921</v>
      </c>
    </row>
    <row r="209" spans="3:33">
      <c r="C209" t="s">
        <v>3232</v>
      </c>
      <c r="AF209" t="s">
        <v>2719</v>
      </c>
      <c r="AG209" t="s">
        <v>2922</v>
      </c>
    </row>
    <row r="210" spans="3:33">
      <c r="C210" t="s">
        <v>3233</v>
      </c>
      <c r="AF210" t="s">
        <v>2720</v>
      </c>
      <c r="AG210" t="s">
        <v>2923</v>
      </c>
    </row>
    <row r="211" spans="3:33" ht="18.600000000000001" thickBot="1">
      <c r="C211" s="55" t="s">
        <v>3234</v>
      </c>
      <c r="AF211" t="s">
        <v>2721</v>
      </c>
      <c r="AG211" t="s">
        <v>2924</v>
      </c>
    </row>
    <row r="212" spans="3:33">
      <c r="C212" t="s">
        <v>3229</v>
      </c>
      <c r="AF212" t="s">
        <v>2722</v>
      </c>
      <c r="AG212" t="s">
        <v>2925</v>
      </c>
    </row>
    <row r="213" spans="3:33">
      <c r="C213" t="s">
        <v>3167</v>
      </c>
      <c r="AF213" t="s">
        <v>2723</v>
      </c>
      <c r="AG213" s="1" t="s">
        <v>2926</v>
      </c>
    </row>
    <row r="214" spans="3:33" ht="18.600000000000001" thickBot="1">
      <c r="C214" s="55" t="s">
        <v>3230</v>
      </c>
      <c r="AF214" t="s">
        <v>2724</v>
      </c>
      <c r="AG214" t="s">
        <v>2927</v>
      </c>
    </row>
    <row r="215" spans="3:33">
      <c r="C215" t="s">
        <v>3168</v>
      </c>
      <c r="AF215" t="s">
        <v>2725</v>
      </c>
      <c r="AG215" s="1" t="s">
        <v>2928</v>
      </c>
    </row>
    <row r="216" spans="3:33">
      <c r="C216" t="s">
        <v>3169</v>
      </c>
      <c r="AF216" t="s">
        <v>2726</v>
      </c>
      <c r="AG216" t="s">
        <v>2929</v>
      </c>
    </row>
    <row r="217" spans="3:33">
      <c r="C217" t="s">
        <v>3170</v>
      </c>
      <c r="AF217" t="s">
        <v>2727</v>
      </c>
      <c r="AG217" s="1" t="s">
        <v>2930</v>
      </c>
    </row>
    <row r="218" spans="3:33" ht="18.600000000000001" thickBot="1">
      <c r="C218" s="55" t="s">
        <v>3171</v>
      </c>
      <c r="AF218" t="s">
        <v>2760</v>
      </c>
      <c r="AG218" t="s">
        <v>2931</v>
      </c>
    </row>
    <row r="219" spans="3:33">
      <c r="C219" t="s">
        <v>3172</v>
      </c>
      <c r="AF219" t="s">
        <v>2728</v>
      </c>
      <c r="AG219" t="s">
        <v>2932</v>
      </c>
    </row>
    <row r="220" spans="3:33">
      <c r="C220" t="s">
        <v>3231</v>
      </c>
      <c r="AF220" t="s">
        <v>2729</v>
      </c>
      <c r="AG220" s="1" t="s">
        <v>2933</v>
      </c>
    </row>
    <row r="221" spans="3:33">
      <c r="C221" t="s">
        <v>3173</v>
      </c>
      <c r="AF221" t="s">
        <v>2730</v>
      </c>
      <c r="AG221" s="1" t="s">
        <v>2934</v>
      </c>
    </row>
    <row r="222" spans="3:33" ht="18.600000000000001" thickBot="1">
      <c r="C222" s="55" t="s">
        <v>3174</v>
      </c>
      <c r="AF222" t="s">
        <v>2731</v>
      </c>
      <c r="AG222" s="1" t="s">
        <v>2935</v>
      </c>
    </row>
    <row r="223" spans="3:33">
      <c r="C223" t="s">
        <v>3175</v>
      </c>
      <c r="AF223" t="s">
        <v>2732</v>
      </c>
      <c r="AG223" s="1" t="s">
        <v>2936</v>
      </c>
    </row>
    <row r="224" spans="3:33" ht="18.600000000000001" thickBot="1">
      <c r="C224" s="55" t="s">
        <v>3176</v>
      </c>
      <c r="AF224" t="s">
        <v>2733</v>
      </c>
      <c r="AG224" t="s">
        <v>2937</v>
      </c>
    </row>
    <row r="225" spans="3:32">
      <c r="C225" t="s">
        <v>3177</v>
      </c>
      <c r="AF225" t="s">
        <v>2734</v>
      </c>
    </row>
    <row r="226" spans="3:32">
      <c r="C226" t="s">
        <v>3178</v>
      </c>
      <c r="AF226" s="30" t="s">
        <v>2735</v>
      </c>
    </row>
    <row r="227" spans="3:32">
      <c r="C227" t="s">
        <v>3179</v>
      </c>
    </row>
    <row r="228" spans="3:32" ht="18.600000000000001" thickBot="1">
      <c r="C228" s="55" t="s">
        <v>3180</v>
      </c>
      <c r="AF228" s="1" t="s">
        <v>2737</v>
      </c>
    </row>
    <row r="229" spans="3:32">
      <c r="C229" t="s">
        <v>3228</v>
      </c>
      <c r="AD229" t="s">
        <v>2812</v>
      </c>
      <c r="AF229" t="s">
        <v>2738</v>
      </c>
    </row>
    <row r="230" spans="3:32">
      <c r="C230" t="s">
        <v>3181</v>
      </c>
      <c r="AF230" s="1" t="s">
        <v>2739</v>
      </c>
    </row>
    <row r="231" spans="3:32">
      <c r="C231" t="s">
        <v>3182</v>
      </c>
      <c r="AF231" t="s">
        <v>2740</v>
      </c>
    </row>
    <row r="232" spans="3:32" ht="18.600000000000001" thickBot="1">
      <c r="C232" s="55" t="s">
        <v>3227</v>
      </c>
      <c r="AF232" s="1" t="s">
        <v>2741</v>
      </c>
    </row>
    <row r="233" spans="3:32">
      <c r="C233" t="s">
        <v>3183</v>
      </c>
      <c r="AF233" s="1" t="s">
        <v>2743</v>
      </c>
    </row>
    <row r="234" spans="3:32" ht="18.600000000000001" thickBot="1">
      <c r="C234" s="55" t="s">
        <v>3184</v>
      </c>
      <c r="AF234" s="1" t="s">
        <v>2744</v>
      </c>
    </row>
    <row r="235" spans="3:32">
      <c r="C235" t="s">
        <v>3185</v>
      </c>
      <c r="AF235" t="s">
        <v>2746</v>
      </c>
    </row>
    <row r="236" spans="3:32" ht="18.600000000000001" thickBot="1">
      <c r="C236" s="55" t="s">
        <v>3186</v>
      </c>
      <c r="AF236" t="s">
        <v>2745</v>
      </c>
    </row>
    <row r="237" spans="3:32">
      <c r="C237" t="s">
        <v>3187</v>
      </c>
      <c r="AF237" s="1" t="s">
        <v>2747</v>
      </c>
    </row>
    <row r="238" spans="3:32" ht="18.600000000000001" thickBot="1">
      <c r="C238" s="55" t="s">
        <v>3188</v>
      </c>
      <c r="AF238" t="s">
        <v>2748</v>
      </c>
    </row>
    <row r="239" spans="3:32" ht="18.600000000000001" thickBot="1">
      <c r="C239" s="68" t="s">
        <v>3189</v>
      </c>
      <c r="AF239" t="s">
        <v>2749</v>
      </c>
    </row>
    <row r="240" spans="3:32" ht="18.600000000000001" thickBot="1">
      <c r="C240" s="68" t="s">
        <v>3190</v>
      </c>
      <c r="AF240" s="1" t="s">
        <v>2751</v>
      </c>
    </row>
    <row r="241" spans="2:32">
      <c r="C241" t="s">
        <v>3191</v>
      </c>
      <c r="AF241" t="s">
        <v>2752</v>
      </c>
    </row>
    <row r="242" spans="2:32">
      <c r="C242" t="s">
        <v>3192</v>
      </c>
      <c r="AF242" s="1" t="s">
        <v>2753</v>
      </c>
    </row>
    <row r="243" spans="2:32">
      <c r="C243" t="s">
        <v>3193</v>
      </c>
      <c r="AF243" t="s">
        <v>2754</v>
      </c>
    </row>
    <row r="244" spans="2:32" ht="18.600000000000001" thickBot="1">
      <c r="C244" s="55" t="s">
        <v>3194</v>
      </c>
      <c r="AF244" s="1" t="s">
        <v>2755</v>
      </c>
    </row>
    <row r="245" spans="2:32">
      <c r="C245" t="s">
        <v>3195</v>
      </c>
      <c r="AF245" t="s">
        <v>2756</v>
      </c>
    </row>
    <row r="246" spans="2:32" ht="18.600000000000001" thickBot="1">
      <c r="C246" s="55" t="s">
        <v>3196</v>
      </c>
      <c r="AF246" t="s">
        <v>2757</v>
      </c>
    </row>
    <row r="247" spans="2:32">
      <c r="B247" s="71" t="s">
        <v>1901</v>
      </c>
      <c r="C247" t="s">
        <v>3197</v>
      </c>
      <c r="AF247" s="1" t="s">
        <v>2758</v>
      </c>
    </row>
    <row r="248" spans="2:32">
      <c r="C248" t="s">
        <v>3199</v>
      </c>
      <c r="AF248" t="s">
        <v>2759</v>
      </c>
    </row>
    <row r="249" spans="2:32" ht="18.600000000000001" thickBot="1">
      <c r="C249" s="55" t="s">
        <v>3198</v>
      </c>
      <c r="AF249" s="1"/>
    </row>
    <row r="250" spans="2:32">
      <c r="C250" t="s">
        <v>3200</v>
      </c>
    </row>
    <row r="251" spans="2:32" ht="18.600000000000001" thickBot="1">
      <c r="C251" s="55" t="s">
        <v>3201</v>
      </c>
    </row>
    <row r="252" spans="2:32">
      <c r="C252" t="s">
        <v>3202</v>
      </c>
    </row>
    <row r="253" spans="2:32">
      <c r="C253" t="s">
        <v>3204</v>
      </c>
    </row>
    <row r="254" spans="2:32" ht="18.600000000000001" thickBot="1">
      <c r="C254" s="55" t="s">
        <v>3203</v>
      </c>
    </row>
    <row r="255" spans="2:32">
      <c r="C255" t="s">
        <v>3205</v>
      </c>
    </row>
    <row r="256" spans="2:32" ht="18.600000000000001" thickBot="1">
      <c r="C256" s="55" t="s">
        <v>3206</v>
      </c>
    </row>
    <row r="257" spans="3:3">
      <c r="C257" t="s">
        <v>3207</v>
      </c>
    </row>
    <row r="258" spans="3:3" ht="18.600000000000001" thickBot="1">
      <c r="C258" s="55" t="s">
        <v>3208</v>
      </c>
    </row>
    <row r="259" spans="3:3">
      <c r="C259" t="s">
        <v>3209</v>
      </c>
    </row>
    <row r="260" spans="3:3" ht="18.600000000000001" thickBot="1">
      <c r="C260" s="55" t="s">
        <v>3210</v>
      </c>
    </row>
    <row r="261" spans="3:3">
      <c r="C261" t="s">
        <v>3211</v>
      </c>
    </row>
    <row r="262" spans="3:3" ht="18.600000000000001" thickBot="1">
      <c r="C262" s="55" t="s">
        <v>3212</v>
      </c>
    </row>
    <row r="263" spans="3:3">
      <c r="C263" t="s">
        <v>3213</v>
      </c>
    </row>
    <row r="264" spans="3:3">
      <c r="C264" t="s">
        <v>3214</v>
      </c>
    </row>
    <row r="265" spans="3:3">
      <c r="C265" t="s">
        <v>3215</v>
      </c>
    </row>
    <row r="266" spans="3:3" ht="18.600000000000001" thickBot="1">
      <c r="C266" s="55" t="s">
        <v>3216</v>
      </c>
    </row>
    <row r="267" spans="3:3">
      <c r="C267" t="s">
        <v>3217</v>
      </c>
    </row>
    <row r="268" spans="3:3">
      <c r="C268" t="s">
        <v>3218</v>
      </c>
    </row>
    <row r="269" spans="3:3" ht="18.600000000000001" thickBot="1">
      <c r="C269" s="55" t="s">
        <v>3219</v>
      </c>
    </row>
  </sheetData>
  <phoneticPr fontId="10"/>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99CC"/>
    <pageSetUpPr fitToPage="1"/>
  </sheetPr>
  <dimension ref="B1:R56"/>
  <sheetViews>
    <sheetView showGridLines="0" zoomScale="49" zoomScaleNormal="62" workbookViewId="0">
      <selection activeCell="C3" sqref="C3:D3"/>
    </sheetView>
  </sheetViews>
  <sheetFormatPr defaultRowHeight="18"/>
  <cols>
    <col min="2" max="2" width="54.69921875" customWidth="1"/>
    <col min="3" max="3" width="41.5" customWidth="1"/>
    <col min="4" max="8" width="30.69921875" customWidth="1"/>
    <col min="9" max="9" width="7" customWidth="1"/>
    <col min="10" max="10" width="9.8984375" customWidth="1"/>
    <col min="11" max="11" width="7.5" customWidth="1"/>
    <col min="12" max="12" width="12.19921875" customWidth="1"/>
  </cols>
  <sheetData>
    <row r="1" spans="2:18" ht="18.600000000000001" thickBot="1"/>
    <row r="2" spans="2:18" ht="30" customHeight="1">
      <c r="B2" s="343" t="s">
        <v>4845</v>
      </c>
      <c r="C2" s="344"/>
      <c r="D2" s="345"/>
      <c r="E2" s="169"/>
      <c r="F2" s="170"/>
      <c r="G2" s="144"/>
      <c r="H2" s="144"/>
      <c r="I2" s="4"/>
      <c r="J2" s="4"/>
    </row>
    <row r="3" spans="2:18" ht="30" customHeight="1">
      <c r="B3" s="193" t="s">
        <v>4866</v>
      </c>
      <c r="C3" s="320"/>
      <c r="D3" s="320"/>
      <c r="E3" s="262" t="str">
        <f>IF($C3="","入力が必要です","")</f>
        <v>入力が必要です</v>
      </c>
      <c r="F3" s="254" t="s">
        <v>488</v>
      </c>
      <c r="G3" s="323" t="s">
        <v>4895</v>
      </c>
      <c r="H3" s="324"/>
      <c r="I3" s="324"/>
      <c r="J3" s="324"/>
      <c r="K3" s="324"/>
      <c r="L3" s="324"/>
    </row>
    <row r="4" spans="2:18" ht="30" customHeight="1">
      <c r="B4" s="346" t="s">
        <v>2951</v>
      </c>
      <c r="C4" s="347"/>
      <c r="D4" s="348"/>
      <c r="E4" s="262"/>
      <c r="F4" s="166"/>
      <c r="G4" s="323"/>
      <c r="H4" s="324"/>
      <c r="I4" s="324"/>
      <c r="J4" s="324"/>
      <c r="K4" s="324"/>
      <c r="L4" s="324"/>
    </row>
    <row r="5" spans="2:18" ht="30" customHeight="1">
      <c r="B5" s="194" t="s">
        <v>2941</v>
      </c>
      <c r="C5" s="319"/>
      <c r="D5" s="319"/>
      <c r="E5" s="262" t="str">
        <f t="shared" ref="E5:E18" si="0">IF($C5="","入力が必要です","")</f>
        <v>入力が必要です</v>
      </c>
      <c r="F5" s="254" t="s">
        <v>488</v>
      </c>
      <c r="G5" s="323"/>
      <c r="H5" s="324"/>
      <c r="I5" s="324"/>
      <c r="J5" s="324"/>
      <c r="K5" s="324"/>
      <c r="L5" s="324"/>
    </row>
    <row r="6" spans="2:18" ht="30" customHeight="1">
      <c r="B6" s="194" t="s">
        <v>491</v>
      </c>
      <c r="C6" s="321"/>
      <c r="D6" s="321"/>
      <c r="E6" s="262" t="str">
        <f t="shared" si="0"/>
        <v>入力が必要です</v>
      </c>
      <c r="F6" s="254" t="s">
        <v>488</v>
      </c>
      <c r="G6" s="323"/>
      <c r="H6" s="324"/>
      <c r="I6" s="324"/>
      <c r="J6" s="324"/>
      <c r="K6" s="324"/>
      <c r="L6" s="324"/>
    </row>
    <row r="7" spans="2:18" ht="30" customHeight="1">
      <c r="B7" s="194" t="s">
        <v>492</v>
      </c>
      <c r="C7" s="319"/>
      <c r="D7" s="319"/>
      <c r="E7" s="262" t="str">
        <f t="shared" si="0"/>
        <v>入力が必要です</v>
      </c>
      <c r="F7" s="253" t="s">
        <v>490</v>
      </c>
      <c r="G7" s="167"/>
      <c r="H7" s="167"/>
      <c r="I7" s="6"/>
      <c r="J7" s="4"/>
    </row>
    <row r="8" spans="2:18" ht="30" customHeight="1">
      <c r="B8" s="194" t="s">
        <v>4870</v>
      </c>
      <c r="C8" s="322"/>
      <c r="D8" s="322"/>
      <c r="E8" s="262" t="str">
        <f>IF($C8="","「あり」の場合は入力","")</f>
        <v>「あり」の場合は入力</v>
      </c>
      <c r="F8" s="256"/>
      <c r="G8" s="167"/>
      <c r="H8" s="167"/>
      <c r="I8" s="6"/>
      <c r="J8" s="4"/>
      <c r="K8" s="41"/>
    </row>
    <row r="9" spans="2:18" ht="30" customHeight="1">
      <c r="B9" s="195" t="s">
        <v>493</v>
      </c>
      <c r="C9" s="319"/>
      <c r="D9" s="319"/>
      <c r="E9" s="262" t="str">
        <f>IF($C9="","入力が必要です","")</f>
        <v>入力が必要です</v>
      </c>
      <c r="F9" s="253" t="s">
        <v>490</v>
      </c>
      <c r="G9" s="290" t="s">
        <v>4779</v>
      </c>
      <c r="H9" s="268"/>
      <c r="I9" s="269"/>
      <c r="J9" s="181"/>
      <c r="K9" s="270"/>
      <c r="L9" s="239"/>
    </row>
    <row r="10" spans="2:18" ht="30" customHeight="1">
      <c r="B10" s="195" t="s">
        <v>4800</v>
      </c>
      <c r="C10" s="319"/>
      <c r="D10" s="319"/>
      <c r="E10" s="262" t="str">
        <f>IF($C10="","階層がある場合は入力","")</f>
        <v>階層がある場合は入力</v>
      </c>
      <c r="F10" s="253" t="s">
        <v>490</v>
      </c>
      <c r="G10" s="318" t="s">
        <v>4768</v>
      </c>
      <c r="H10" s="318"/>
      <c r="I10" s="269"/>
      <c r="J10" s="181"/>
      <c r="K10" s="180"/>
      <c r="L10" s="239"/>
    </row>
    <row r="11" spans="2:18" ht="30" customHeight="1">
      <c r="B11" s="195" t="s">
        <v>4802</v>
      </c>
      <c r="C11" s="319"/>
      <c r="D11" s="319"/>
      <c r="E11" s="262" t="str">
        <f t="shared" ref="E11:E15" si="1">IF($C11="","階層がある場合は入力","")</f>
        <v>階層がある場合は入力</v>
      </c>
      <c r="F11" s="253" t="s">
        <v>490</v>
      </c>
      <c r="G11" s="290" t="s">
        <v>4778</v>
      </c>
      <c r="H11" s="268"/>
      <c r="I11" s="269"/>
      <c r="J11" s="181"/>
      <c r="K11" s="180"/>
      <c r="L11" s="239"/>
      <c r="M11" s="174"/>
      <c r="N11" s="174"/>
      <c r="O11" s="174"/>
      <c r="P11" s="174"/>
      <c r="Q11" s="174"/>
      <c r="R11" s="174"/>
    </row>
    <row r="12" spans="2:18" ht="30" customHeight="1">
      <c r="B12" s="195" t="s">
        <v>4804</v>
      </c>
      <c r="C12" s="319"/>
      <c r="D12" s="319"/>
      <c r="E12" s="262" t="str">
        <f t="shared" si="1"/>
        <v>階層がある場合は入力</v>
      </c>
      <c r="F12" s="253" t="s">
        <v>490</v>
      </c>
      <c r="G12" s="290" t="s">
        <v>4780</v>
      </c>
      <c r="H12" s="268"/>
      <c r="I12" s="269"/>
      <c r="J12" s="181"/>
      <c r="K12" s="180"/>
      <c r="L12" s="239"/>
    </row>
    <row r="13" spans="2:18" ht="30" customHeight="1">
      <c r="B13" s="281" t="s">
        <v>4801</v>
      </c>
      <c r="C13" s="319"/>
      <c r="D13" s="319"/>
      <c r="E13" s="262" t="str">
        <f t="shared" si="1"/>
        <v>階層がある場合は入力</v>
      </c>
      <c r="F13" s="253" t="s">
        <v>490</v>
      </c>
      <c r="G13" s="291" t="s">
        <v>4880</v>
      </c>
      <c r="H13" s="178"/>
      <c r="I13" s="6"/>
      <c r="J13" s="4"/>
      <c r="L13" s="83"/>
    </row>
    <row r="14" spans="2:18" ht="30" customHeight="1">
      <c r="B14" s="195" t="s">
        <v>4803</v>
      </c>
      <c r="C14" s="319"/>
      <c r="D14" s="319"/>
      <c r="E14" s="262" t="str">
        <f t="shared" si="1"/>
        <v>階層がある場合は入力</v>
      </c>
      <c r="F14" s="253" t="s">
        <v>490</v>
      </c>
      <c r="G14" s="175"/>
      <c r="H14" s="178"/>
      <c r="I14" s="6"/>
      <c r="J14" s="4"/>
      <c r="K14" s="60"/>
    </row>
    <row r="15" spans="2:18" ht="30" customHeight="1">
      <c r="B15" s="195" t="s">
        <v>4805</v>
      </c>
      <c r="C15" s="319"/>
      <c r="D15" s="319"/>
      <c r="E15" s="262" t="str">
        <f t="shared" si="1"/>
        <v>階層がある場合は入力</v>
      </c>
      <c r="F15" s="256"/>
      <c r="G15" s="84"/>
      <c r="H15" s="178"/>
      <c r="I15" s="6"/>
      <c r="J15" s="4"/>
      <c r="K15" s="60"/>
    </row>
    <row r="16" spans="2:18" ht="30" customHeight="1">
      <c r="B16" s="194" t="s">
        <v>494</v>
      </c>
      <c r="C16" s="322"/>
      <c r="D16" s="322"/>
      <c r="E16" s="261"/>
      <c r="F16" s="256"/>
      <c r="G16" s="178"/>
      <c r="H16" s="178"/>
      <c r="I16" s="6"/>
      <c r="J16" s="4"/>
    </row>
    <row r="17" spans="2:13" ht="30" customHeight="1">
      <c r="B17" s="194" t="s">
        <v>4884</v>
      </c>
      <c r="C17" s="330"/>
      <c r="D17" s="330"/>
      <c r="E17" s="262" t="str">
        <f t="shared" si="0"/>
        <v>入力が必要です</v>
      </c>
      <c r="F17" s="253" t="s">
        <v>490</v>
      </c>
      <c r="G17" s="285" t="s">
        <v>4889</v>
      </c>
      <c r="H17" s="179"/>
      <c r="I17" s="6"/>
      <c r="J17" s="4"/>
    </row>
    <row r="18" spans="2:13" ht="30" customHeight="1">
      <c r="B18" s="194" t="s">
        <v>4885</v>
      </c>
      <c r="C18" s="330"/>
      <c r="D18" s="330"/>
      <c r="E18" s="262" t="str">
        <f t="shared" si="0"/>
        <v>入力が必要です</v>
      </c>
      <c r="F18" s="253" t="s">
        <v>490</v>
      </c>
      <c r="G18" s="290" t="s">
        <v>4898</v>
      </c>
      <c r="H18" s="168"/>
      <c r="I18" s="4"/>
      <c r="J18" s="4"/>
    </row>
    <row r="19" spans="2:13" ht="30" customHeight="1">
      <c r="B19" s="195" t="s">
        <v>4871</v>
      </c>
      <c r="C19" s="322"/>
      <c r="D19" s="322"/>
      <c r="E19" s="262" t="str">
        <f>IF($C19="","「その他」の場合は入力","")</f>
        <v>「その他」の場合は入力</v>
      </c>
      <c r="F19" s="256"/>
      <c r="G19" s="290" t="s">
        <v>4886</v>
      </c>
      <c r="H19" s="167"/>
      <c r="I19" s="173"/>
      <c r="J19" s="3"/>
      <c r="K19" s="325" t="s">
        <v>4896</v>
      </c>
      <c r="L19" s="325"/>
      <c r="M19" s="294" t="s">
        <v>4897</v>
      </c>
    </row>
    <row r="20" spans="2:13" ht="30" customHeight="1">
      <c r="B20" s="338" t="s">
        <v>1796</v>
      </c>
      <c r="C20" s="339"/>
      <c r="D20" s="340"/>
      <c r="E20" s="171"/>
      <c r="F20" s="172"/>
      <c r="G20" s="171"/>
      <c r="H20" s="171"/>
      <c r="I20" s="171"/>
      <c r="J20" s="4"/>
      <c r="K20" s="29"/>
    </row>
    <row r="21" spans="2:13" ht="30" customHeight="1">
      <c r="B21" s="194" t="s">
        <v>1797</v>
      </c>
      <c r="C21" s="352"/>
      <c r="D21" s="353"/>
      <c r="E21" s="262" t="str">
        <f>IF($C21="","入力が必要です","")</f>
        <v>入力が必要です</v>
      </c>
      <c r="F21" s="254" t="s">
        <v>488</v>
      </c>
      <c r="G21" s="290"/>
      <c r="H21" s="181"/>
      <c r="I21" s="181"/>
      <c r="J21" s="181"/>
      <c r="K21" s="29"/>
    </row>
    <row r="22" spans="2:13" ht="30" customHeight="1">
      <c r="B22" s="333" t="s">
        <v>1798</v>
      </c>
      <c r="C22" s="196" t="s">
        <v>1799</v>
      </c>
      <c r="D22" s="197"/>
      <c r="E22" s="262" t="str">
        <f>IF($D22="","入力が必要です","")</f>
        <v>入力が必要です</v>
      </c>
      <c r="F22" s="253" t="s">
        <v>490</v>
      </c>
      <c r="G22" s="181"/>
      <c r="H22" s="181"/>
      <c r="I22" s="181"/>
      <c r="J22" s="181"/>
    </row>
    <row r="23" spans="2:13" ht="30" customHeight="1">
      <c r="B23" s="334"/>
      <c r="C23" s="196" t="s">
        <v>4872</v>
      </c>
      <c r="D23" s="198"/>
      <c r="E23" s="262" t="str">
        <f>IF($D23="","「あり」の場合は入力","")</f>
        <v>「あり」の場合は入力</v>
      </c>
      <c r="F23" s="254" t="s">
        <v>488</v>
      </c>
      <c r="G23" s="316" t="s">
        <v>4890</v>
      </c>
      <c r="H23" s="317"/>
      <c r="I23" s="317"/>
      <c r="J23" s="317"/>
      <c r="K23" s="317"/>
      <c r="L23" s="317"/>
      <c r="M23" s="317"/>
    </row>
    <row r="24" spans="2:13" ht="30" customHeight="1">
      <c r="B24" s="335"/>
      <c r="C24" s="196" t="s">
        <v>4873</v>
      </c>
      <c r="D24" s="198"/>
      <c r="E24" s="262" t="str">
        <f>IF($D24="","「あり」の場合は入力","")</f>
        <v>「あり」の場合は入力</v>
      </c>
      <c r="F24" s="254" t="s">
        <v>488</v>
      </c>
      <c r="G24" s="316"/>
      <c r="H24" s="317"/>
      <c r="I24" s="317"/>
      <c r="J24" s="317"/>
      <c r="K24" s="317"/>
      <c r="L24" s="317"/>
      <c r="M24" s="317"/>
    </row>
    <row r="25" spans="2:13" ht="30" customHeight="1">
      <c r="B25" s="194" t="s">
        <v>1800</v>
      </c>
      <c r="C25" s="331"/>
      <c r="D25" s="332"/>
      <c r="E25" s="262" t="str">
        <f t="shared" ref="E25:E28" si="2">IF($C25="","入力が必要です","")</f>
        <v>入力が必要です</v>
      </c>
      <c r="F25" s="253" t="s">
        <v>490</v>
      </c>
      <c r="G25" s="290" t="s">
        <v>4891</v>
      </c>
      <c r="H25" s="292"/>
      <c r="I25" s="292"/>
      <c r="J25" s="292"/>
      <c r="K25" s="293"/>
      <c r="L25" s="293"/>
      <c r="M25" s="293"/>
    </row>
    <row r="26" spans="2:13" ht="30" customHeight="1">
      <c r="B26" s="200" t="s">
        <v>4874</v>
      </c>
      <c r="C26" s="331"/>
      <c r="D26" s="332"/>
      <c r="E26" s="262" t="str">
        <f t="shared" si="2"/>
        <v>入力が必要です</v>
      </c>
      <c r="F26" s="253" t="s">
        <v>490</v>
      </c>
      <c r="G26" s="292"/>
      <c r="H26" s="292"/>
      <c r="I26" s="292"/>
      <c r="J26" s="292"/>
      <c r="K26" s="293"/>
      <c r="L26" s="293"/>
      <c r="M26" s="293"/>
    </row>
    <row r="27" spans="2:13" ht="30" customHeight="1">
      <c r="B27" s="194" t="s">
        <v>4769</v>
      </c>
      <c r="C27" s="336"/>
      <c r="D27" s="337"/>
      <c r="E27" s="262" t="str">
        <f t="shared" si="2"/>
        <v>入力が必要です</v>
      </c>
      <c r="F27" s="253" t="s">
        <v>490</v>
      </c>
      <c r="G27" s="290" t="s">
        <v>4892</v>
      </c>
      <c r="H27" s="292"/>
      <c r="I27" s="292"/>
      <c r="J27" s="292"/>
      <c r="K27" s="293"/>
      <c r="L27" s="293"/>
      <c r="M27" s="293"/>
    </row>
    <row r="28" spans="2:13" ht="30" customHeight="1">
      <c r="B28" s="201" t="s">
        <v>4867</v>
      </c>
      <c r="C28" s="331"/>
      <c r="D28" s="332"/>
      <c r="E28" s="262" t="str">
        <f t="shared" si="2"/>
        <v>入力が必要です</v>
      </c>
      <c r="F28" s="253" t="s">
        <v>490</v>
      </c>
      <c r="G28" s="290" t="s">
        <v>4893</v>
      </c>
      <c r="H28" s="292"/>
      <c r="I28" s="292"/>
      <c r="J28" s="292"/>
      <c r="K28" s="293"/>
      <c r="L28" s="293"/>
      <c r="M28" s="293"/>
    </row>
    <row r="29" spans="2:13" ht="30" customHeight="1">
      <c r="B29" s="326" t="s">
        <v>1801</v>
      </c>
      <c r="C29" s="202" t="s">
        <v>1802</v>
      </c>
      <c r="D29" s="202" t="s">
        <v>1803</v>
      </c>
      <c r="E29" s="257" t="s">
        <v>1804</v>
      </c>
      <c r="F29" s="258" t="s">
        <v>1805</v>
      </c>
    </row>
    <row r="30" spans="2:13" ht="30" customHeight="1">
      <c r="B30" s="327"/>
      <c r="C30" s="204"/>
      <c r="D30" s="205"/>
      <c r="E30" s="205"/>
      <c r="F30" s="259"/>
    </row>
    <row r="31" spans="2:13" ht="30" customHeight="1">
      <c r="B31" s="203" t="s">
        <v>1806</v>
      </c>
      <c r="C31" s="204"/>
      <c r="D31" s="205"/>
      <c r="E31" s="205"/>
      <c r="F31" s="259"/>
    </row>
    <row r="32" spans="2:13" ht="30" customHeight="1">
      <c r="B32" s="203" t="s">
        <v>1807</v>
      </c>
      <c r="C32" s="204"/>
      <c r="D32" s="205"/>
      <c r="E32" s="205"/>
      <c r="F32" s="259"/>
    </row>
    <row r="33" spans="2:6" ht="30" customHeight="1">
      <c r="B33" s="203" t="s">
        <v>1808</v>
      </c>
      <c r="C33" s="204"/>
      <c r="D33" s="205"/>
      <c r="E33" s="205"/>
      <c r="F33" s="259"/>
    </row>
    <row r="34" spans="2:6" ht="30" customHeight="1">
      <c r="B34" s="203" t="s">
        <v>1809</v>
      </c>
      <c r="C34" s="204"/>
      <c r="D34" s="205"/>
      <c r="E34" s="205"/>
      <c r="F34" s="259"/>
    </row>
    <row r="35" spans="2:6" ht="30" customHeight="1">
      <c r="B35" s="203" t="s">
        <v>1810</v>
      </c>
      <c r="C35" s="204"/>
      <c r="D35" s="205"/>
      <c r="E35" s="205"/>
      <c r="F35" s="259"/>
    </row>
    <row r="36" spans="2:6" ht="30" customHeight="1">
      <c r="B36" s="203" t="s">
        <v>1811</v>
      </c>
      <c r="C36" s="204"/>
      <c r="D36" s="205"/>
      <c r="E36" s="205"/>
      <c r="F36" s="259"/>
    </row>
    <row r="37" spans="2:6" ht="30" customHeight="1">
      <c r="B37" s="194" t="s">
        <v>1812</v>
      </c>
      <c r="C37" s="204"/>
      <c r="D37" s="205"/>
      <c r="E37" s="205"/>
      <c r="F37" s="259"/>
    </row>
    <row r="38" spans="2:6" ht="30" customHeight="1">
      <c r="B38" s="194" t="s">
        <v>1813</v>
      </c>
      <c r="C38" s="204"/>
      <c r="D38" s="205"/>
      <c r="E38" s="205"/>
      <c r="F38" s="259"/>
    </row>
    <row r="39" spans="2:6" ht="30" customHeight="1">
      <c r="B39" s="328" t="s">
        <v>1814</v>
      </c>
      <c r="C39" s="196" t="s">
        <v>1799</v>
      </c>
      <c r="D39" s="206"/>
      <c r="E39" s="262" t="str">
        <f>IF($D39="","入力が必要です","")</f>
        <v>入力が必要です</v>
      </c>
      <c r="F39" s="192" t="s">
        <v>490</v>
      </c>
    </row>
    <row r="40" spans="2:6" ht="30" customHeight="1">
      <c r="B40" s="328"/>
      <c r="C40" s="196" t="s">
        <v>1813</v>
      </c>
      <c r="D40" s="198"/>
      <c r="E40" s="262" t="str">
        <f>IF($D40="","「あり」の場合は入力","")</f>
        <v>「あり」の場合は入力</v>
      </c>
      <c r="F40" s="253" t="s">
        <v>490</v>
      </c>
    </row>
    <row r="41" spans="2:6" ht="30" customHeight="1">
      <c r="B41" s="329" t="s">
        <v>2974</v>
      </c>
      <c r="C41" s="196" t="s">
        <v>1799</v>
      </c>
      <c r="D41" s="199"/>
      <c r="E41" s="262" t="str">
        <f>IF($D41="","入力が必要です","")</f>
        <v>入力が必要です</v>
      </c>
      <c r="F41" s="253" t="s">
        <v>490</v>
      </c>
    </row>
    <row r="42" spans="2:6" ht="30" customHeight="1">
      <c r="B42" s="329"/>
      <c r="C42" s="196" t="s">
        <v>2975</v>
      </c>
      <c r="D42" s="198"/>
      <c r="E42" s="262" t="str">
        <f>IF($D42="","「あり」の場合は入力","")</f>
        <v>「あり」の場合は入力</v>
      </c>
      <c r="F42" s="254" t="s">
        <v>488</v>
      </c>
    </row>
    <row r="43" spans="2:6" ht="30" customHeight="1">
      <c r="B43" s="338" t="s">
        <v>1790</v>
      </c>
      <c r="C43" s="339"/>
      <c r="D43" s="340"/>
      <c r="E43" s="260"/>
      <c r="F43" s="255"/>
    </row>
    <row r="44" spans="2:6" ht="30" customHeight="1">
      <c r="B44" s="194" t="s">
        <v>4875</v>
      </c>
      <c r="C44" s="319"/>
      <c r="D44" s="319"/>
      <c r="E44" s="262" t="str">
        <f>IF($C44="","入力が必要です","")</f>
        <v>入力が必要です</v>
      </c>
      <c r="F44" s="254" t="s">
        <v>488</v>
      </c>
    </row>
    <row r="45" spans="2:6" ht="30" customHeight="1">
      <c r="B45" s="194" t="s">
        <v>1791</v>
      </c>
      <c r="C45" s="319"/>
      <c r="D45" s="319"/>
      <c r="E45" s="262" t="str">
        <f>IF($C45="","入力が必要です","")</f>
        <v>入力が必要です</v>
      </c>
      <c r="F45" s="253" t="s">
        <v>490</v>
      </c>
    </row>
    <row r="46" spans="2:6" ht="30" customHeight="1">
      <c r="B46" s="194" t="s">
        <v>1795</v>
      </c>
      <c r="C46" s="351" t="str">
        <f>IF(OR($C$45="FoundationOne CDx",$C$45="GenMineTOP"),"FFPE",IF($C$45="FoundationOne Liquid CDx","末梢血",""))</f>
        <v/>
      </c>
      <c r="D46" s="351"/>
      <c r="E46" s="260"/>
      <c r="F46" s="253" t="s">
        <v>4869</v>
      </c>
    </row>
    <row r="47" spans="2:6" ht="30" customHeight="1">
      <c r="B47" s="194" t="s">
        <v>2940</v>
      </c>
      <c r="C47" s="350"/>
      <c r="D47" s="350"/>
      <c r="E47" s="263" t="str">
        <f>IF(OR($C$45="FoundationOne CDx",$C$45="GenMineTOP"),IF($C$47="","入力が必要です",""),"")</f>
        <v/>
      </c>
      <c r="F47" s="254" t="s">
        <v>488</v>
      </c>
    </row>
    <row r="48" spans="2:6" ht="30" customHeight="1">
      <c r="B48" s="194" t="s">
        <v>1792</v>
      </c>
      <c r="C48" s="349"/>
      <c r="D48" s="349"/>
      <c r="E48" s="263" t="str">
        <f>IF(OR($C$45="FoundationOne CDx",$C$45="GenMineTOP"),IF($C$48="","入力が必要です",""),"")</f>
        <v/>
      </c>
      <c r="F48" s="253" t="s">
        <v>490</v>
      </c>
    </row>
    <row r="49" spans="2:7" ht="30" customHeight="1">
      <c r="B49" s="207" t="s">
        <v>4868</v>
      </c>
      <c r="C49" s="349"/>
      <c r="D49" s="349"/>
      <c r="E49" s="263" t="str">
        <f>IF(OR($C$45="FoundationOne CDx",$C$45="GenMineTOP"),IF($C$49="","入力が必要です",""),"")</f>
        <v/>
      </c>
      <c r="F49" s="253" t="s">
        <v>490</v>
      </c>
    </row>
    <row r="50" spans="2:7" ht="30" customHeight="1">
      <c r="B50" s="194" t="s">
        <v>1793</v>
      </c>
      <c r="C50" s="349"/>
      <c r="D50" s="349"/>
      <c r="E50" s="263" t="str">
        <f>IF(OR($C$45="FoundationOne CDx",$C$45="GenMineTOP"),IF($C$50="","入力が必要です",""),"")</f>
        <v/>
      </c>
      <c r="F50" s="253" t="s">
        <v>490</v>
      </c>
    </row>
    <row r="51" spans="2:7" ht="30" customHeight="1">
      <c r="B51" s="194" t="s">
        <v>1794</v>
      </c>
      <c r="C51" s="349"/>
      <c r="D51" s="349"/>
      <c r="E51" s="262" t="str">
        <f>IF($C51="","「その他」の場合は入力","")</f>
        <v>「その他」の場合は入力</v>
      </c>
      <c r="F51" s="255"/>
    </row>
    <row r="52" spans="2:7" ht="30" customHeight="1">
      <c r="B52" s="194" t="s">
        <v>4876</v>
      </c>
      <c r="C52" s="350"/>
      <c r="D52" s="350"/>
      <c r="E52" s="263" t="str">
        <f>IF(OR($C$45="FoundationOne CDx",$C$45="GenMineTOP"),IF($C$52="","入力が必要です",""),"")</f>
        <v/>
      </c>
      <c r="F52" s="253" t="s">
        <v>490</v>
      </c>
    </row>
    <row r="53" spans="2:7" ht="30" customHeight="1">
      <c r="B53" s="194" t="s">
        <v>4877</v>
      </c>
      <c r="C53" s="350"/>
      <c r="D53" s="350"/>
      <c r="E53" s="263" t="str">
        <f>IF(OR($C$45="FoundationOne CDx",$C$45="GenMineTOP"),IF($C$53="","入力が必要です",""),"")</f>
        <v/>
      </c>
      <c r="F53" s="253" t="s">
        <v>490</v>
      </c>
    </row>
    <row r="54" spans="2:7" ht="30" customHeight="1">
      <c r="B54" s="194" t="s">
        <v>4878</v>
      </c>
      <c r="C54" s="322"/>
      <c r="D54" s="322"/>
      <c r="E54" s="262" t="str">
        <f>IF($C54="","「その他」の場合は入力","")</f>
        <v>「その他」の場合は入力</v>
      </c>
      <c r="F54" s="255"/>
    </row>
    <row r="55" spans="2:7" ht="30" customHeight="1" thickBot="1">
      <c r="B55" s="208" t="s">
        <v>3089</v>
      </c>
      <c r="C55" s="341"/>
      <c r="D55" s="342"/>
      <c r="E55" s="264" t="str">
        <f>IF(OR(基本情報!$C$9="軟部組織",基本情報!$C$9="その他"),IF(OR($C$9="軟部組織",$C$9="その他"),"入力が必要です",""),"")</f>
        <v/>
      </c>
      <c r="F55" s="254" t="s">
        <v>488</v>
      </c>
      <c r="G55" s="290"/>
    </row>
    <row r="56" spans="2:7" ht="25.05" customHeight="1">
      <c r="F56" s="56"/>
    </row>
  </sheetData>
  <dataConsolidate/>
  <mergeCells count="45">
    <mergeCell ref="C54:D54"/>
    <mergeCell ref="C55:D55"/>
    <mergeCell ref="B43:D43"/>
    <mergeCell ref="B2:D2"/>
    <mergeCell ref="B4:D4"/>
    <mergeCell ref="C49:D49"/>
    <mergeCell ref="C50:D50"/>
    <mergeCell ref="C51:D51"/>
    <mergeCell ref="C52:D52"/>
    <mergeCell ref="C53:D53"/>
    <mergeCell ref="C44:D44"/>
    <mergeCell ref="C45:D45"/>
    <mergeCell ref="C46:D46"/>
    <mergeCell ref="C47:D47"/>
    <mergeCell ref="C48:D48"/>
    <mergeCell ref="C21:D21"/>
    <mergeCell ref="B29:B30"/>
    <mergeCell ref="B39:B40"/>
    <mergeCell ref="B41:B42"/>
    <mergeCell ref="C15:D15"/>
    <mergeCell ref="C16:D16"/>
    <mergeCell ref="C17:D17"/>
    <mergeCell ref="C18:D18"/>
    <mergeCell ref="C19:D19"/>
    <mergeCell ref="C28:D28"/>
    <mergeCell ref="B22:B24"/>
    <mergeCell ref="C25:D25"/>
    <mergeCell ref="C26:D26"/>
    <mergeCell ref="C27:D27"/>
    <mergeCell ref="B20:D20"/>
    <mergeCell ref="G23:M24"/>
    <mergeCell ref="G10:H10"/>
    <mergeCell ref="C13:D13"/>
    <mergeCell ref="C14:D14"/>
    <mergeCell ref="C3:D3"/>
    <mergeCell ref="C5:D5"/>
    <mergeCell ref="C6:D6"/>
    <mergeCell ref="C7:D7"/>
    <mergeCell ref="C8:D8"/>
    <mergeCell ref="G3:L6"/>
    <mergeCell ref="C9:D9"/>
    <mergeCell ref="C10:D10"/>
    <mergeCell ref="C11:D11"/>
    <mergeCell ref="C12:D12"/>
    <mergeCell ref="K19:L19"/>
  </mergeCells>
  <phoneticPr fontId="2"/>
  <conditionalFormatting sqref="C3">
    <cfRule type="expression" dxfId="542" priority="84">
      <formula>$C$3=""</formula>
    </cfRule>
  </conditionalFormatting>
  <conditionalFormatting sqref="C5">
    <cfRule type="expression" dxfId="541" priority="96">
      <formula>$C$5=""</formula>
    </cfRule>
  </conditionalFormatting>
  <conditionalFormatting sqref="C6">
    <cfRule type="expression" dxfId="540" priority="89">
      <formula>$C$6=""</formula>
    </cfRule>
  </conditionalFormatting>
  <conditionalFormatting sqref="C7">
    <cfRule type="expression" dxfId="539" priority="87">
      <formula>$C$7=""</formula>
    </cfRule>
  </conditionalFormatting>
  <conditionalFormatting sqref="C8">
    <cfRule type="expression" dxfId="538" priority="99">
      <formula>$C$7="あり（次に移植部位を英語でご記入ください）"</formula>
    </cfRule>
  </conditionalFormatting>
  <conditionalFormatting sqref="C19">
    <cfRule type="expression" dxfId="537" priority="82">
      <formula>$C$17="その他_FMI"</formula>
    </cfRule>
  </conditionalFormatting>
  <conditionalFormatting sqref="C30">
    <cfRule type="expression" dxfId="536" priority="461">
      <formula>C28="あり"</formula>
    </cfRule>
    <cfRule type="expression" dxfId="535" priority="460">
      <formula>#REF!="なし"</formula>
    </cfRule>
  </conditionalFormatting>
  <conditionalFormatting sqref="C31">
    <cfRule type="expression" dxfId="534" priority="74">
      <formula>C28="あり"</formula>
    </cfRule>
  </conditionalFormatting>
  <conditionalFormatting sqref="C32">
    <cfRule type="expression" dxfId="533" priority="73">
      <formula>C28="あり"</formula>
    </cfRule>
  </conditionalFormatting>
  <conditionalFormatting sqref="C33">
    <cfRule type="expression" dxfId="532" priority="72">
      <formula>C28="あり"</formula>
    </cfRule>
  </conditionalFormatting>
  <conditionalFormatting sqref="C34">
    <cfRule type="expression" dxfId="531" priority="71">
      <formula>C28="あり"</formula>
    </cfRule>
  </conditionalFormatting>
  <conditionalFormatting sqref="C35">
    <cfRule type="expression" dxfId="530" priority="70">
      <formula>C28="あり"</formula>
    </cfRule>
  </conditionalFormatting>
  <conditionalFormatting sqref="C36">
    <cfRule type="expression" dxfId="529" priority="69">
      <formula>C28="あり"</formula>
    </cfRule>
  </conditionalFormatting>
  <conditionalFormatting sqref="C37">
    <cfRule type="expression" dxfId="528" priority="78">
      <formula>$C$10="その他(Other)"</formula>
    </cfRule>
  </conditionalFormatting>
  <conditionalFormatting sqref="C38">
    <cfRule type="expression" dxfId="527" priority="77">
      <formula>C28="あり"</formula>
    </cfRule>
  </conditionalFormatting>
  <conditionalFormatting sqref="C51">
    <cfRule type="expression" dxfId="526" priority="57">
      <formula>$C51&lt;&gt;"その他"</formula>
    </cfRule>
    <cfRule type="expression" dxfId="525" priority="58">
      <formula>$C51="その他"</formula>
    </cfRule>
  </conditionalFormatting>
  <conditionalFormatting sqref="C54">
    <cfRule type="expression" dxfId="524" priority="51">
      <formula>$C$52="その他"</formula>
    </cfRule>
  </conditionalFormatting>
  <conditionalFormatting sqref="C55">
    <cfRule type="expression" dxfId="523" priority="48">
      <formula>$C$9="その他"</formula>
    </cfRule>
    <cfRule type="expression" dxfId="522" priority="49">
      <formula>$C$9="軟部組織"</formula>
    </cfRule>
  </conditionalFormatting>
  <conditionalFormatting sqref="C47:D50 C52:D53">
    <cfRule type="expression" dxfId="521" priority="46">
      <formula>$C$45="FoundationOne CDx"</formula>
    </cfRule>
    <cfRule type="expression" dxfId="520" priority="50">
      <formula>$C$45="GenMineTOP"</formula>
    </cfRule>
  </conditionalFormatting>
  <conditionalFormatting sqref="C47:D53">
    <cfRule type="expression" dxfId="519" priority="54">
      <formula>$C$45="FoundationOne Liquid CDx"</formula>
    </cfRule>
  </conditionalFormatting>
  <conditionalFormatting sqref="C53:D53">
    <cfRule type="expression" dxfId="518" priority="47">
      <formula>$C$52&lt;&gt;""</formula>
    </cfRule>
  </conditionalFormatting>
  <conditionalFormatting sqref="D23:D24">
    <cfRule type="expression" dxfId="517" priority="81">
      <formula>$D$22="あり"</formula>
    </cfRule>
    <cfRule type="expression" dxfId="516" priority="80">
      <formula>OR($D$22="なし",$D$22="不明")</formula>
    </cfRule>
  </conditionalFormatting>
  <conditionalFormatting sqref="D37">
    <cfRule type="expression" dxfId="515" priority="67">
      <formula>$D$10="その他(Other)"</formula>
    </cfRule>
  </conditionalFormatting>
  <conditionalFormatting sqref="D38">
    <cfRule type="expression" dxfId="514" priority="68">
      <formula>$D$30&lt;&gt;""</formula>
    </cfRule>
  </conditionalFormatting>
  <conditionalFormatting sqref="D40">
    <cfRule type="expression" dxfId="513" priority="61">
      <formula>$D$39="あり"</formula>
    </cfRule>
    <cfRule type="expression" dxfId="512" priority="60">
      <formula>$D$39="なし"</formula>
    </cfRule>
  </conditionalFormatting>
  <conditionalFormatting sqref="D42">
    <cfRule type="expression" dxfId="511" priority="59">
      <formula>$D$41="あり"</formula>
    </cfRule>
  </conditionalFormatting>
  <conditionalFormatting sqref="D30:F30">
    <cfRule type="expression" dxfId="510" priority="63">
      <formula>C30&lt;&gt;""</formula>
    </cfRule>
  </conditionalFormatting>
  <conditionalFormatting sqref="D31:F36">
    <cfRule type="expression" dxfId="509" priority="62">
      <formula>D30&lt;&gt;""</formula>
    </cfRule>
  </conditionalFormatting>
  <conditionalFormatting sqref="E3:E7 E9:E15">
    <cfRule type="cellIs" dxfId="508" priority="44" operator="equal">
      <formula>"入力が必要です"</formula>
    </cfRule>
  </conditionalFormatting>
  <conditionalFormatting sqref="E8">
    <cfRule type="cellIs" dxfId="507" priority="9" operator="equal">
      <formula>"「あり」の場合は入力"</formula>
    </cfRule>
  </conditionalFormatting>
  <conditionalFormatting sqref="E10:E15">
    <cfRule type="cellIs" dxfId="506" priority="43" operator="equal">
      <formula>"階層がある場合は入力"</formula>
    </cfRule>
  </conditionalFormatting>
  <conditionalFormatting sqref="E17:E19">
    <cfRule type="cellIs" dxfId="505" priority="1" operator="equal">
      <formula>"入力が必要です"</formula>
    </cfRule>
  </conditionalFormatting>
  <conditionalFormatting sqref="E19">
    <cfRule type="cellIs" dxfId="504" priority="2" operator="equal">
      <formula>"「その他」の場合は入力"</formula>
    </cfRule>
  </conditionalFormatting>
  <conditionalFormatting sqref="E21:E28">
    <cfRule type="cellIs" dxfId="503" priority="16" operator="equal">
      <formula>"入力が必要です"</formula>
    </cfRule>
  </conditionalFormatting>
  <conditionalFormatting sqref="E23:E24">
    <cfRule type="cellIs" dxfId="502" priority="15" operator="equal">
      <formula>"「あり」の場合は入力"</formula>
    </cfRule>
  </conditionalFormatting>
  <conditionalFormatting sqref="E38">
    <cfRule type="expression" dxfId="501" priority="66">
      <formula>$E$30&lt;&gt;""</formula>
    </cfRule>
  </conditionalFormatting>
  <conditionalFormatting sqref="E39:E42">
    <cfRule type="cellIs" dxfId="500" priority="22" operator="equal">
      <formula>"入力が必要です"</formula>
    </cfRule>
  </conditionalFormatting>
  <conditionalFormatting sqref="E40">
    <cfRule type="cellIs" dxfId="499" priority="31" operator="equal">
      <formula>"「あり」の場合は入力"</formula>
    </cfRule>
  </conditionalFormatting>
  <conditionalFormatting sqref="E42">
    <cfRule type="cellIs" dxfId="498" priority="21" operator="equal">
      <formula>"「あり」の場合は入力"</formula>
    </cfRule>
  </conditionalFormatting>
  <conditionalFormatting sqref="E44:E45">
    <cfRule type="cellIs" dxfId="497" priority="13" operator="equal">
      <formula>"入力が必要です"</formula>
    </cfRule>
  </conditionalFormatting>
  <conditionalFormatting sqref="E47:E55">
    <cfRule type="cellIs" dxfId="496" priority="4" operator="equal">
      <formula>"入力が必要です"</formula>
    </cfRule>
  </conditionalFormatting>
  <conditionalFormatting sqref="E51">
    <cfRule type="cellIs" dxfId="495" priority="5" operator="equal">
      <formula>"「その他」の場合は入力"</formula>
    </cfRule>
  </conditionalFormatting>
  <conditionalFormatting sqref="E54">
    <cfRule type="cellIs" dxfId="494" priority="3" operator="equal">
      <formula>"「その他」の場合は入力"</formula>
    </cfRule>
  </conditionalFormatting>
  <conditionalFormatting sqref="E37:F37">
    <cfRule type="expression" dxfId="493" priority="64">
      <formula>$E$10="その他(Other)"</formula>
    </cfRule>
  </conditionalFormatting>
  <conditionalFormatting sqref="F38">
    <cfRule type="expression" dxfId="492" priority="65">
      <formula>$F$30&lt;&gt;""</formula>
    </cfRule>
  </conditionalFormatting>
  <dataValidations count="7">
    <dataValidation type="list" allowBlank="1" showInputMessage="1" showErrorMessage="1" sqref="C53 C18 C31:F36 C10:C11 C13:C15 C12:D12" xr:uid="{00000000-0002-0000-0100-000001000000}">
      <formula1>INDIRECT(C9)</formula1>
    </dataValidation>
    <dataValidation type="list" allowBlank="1" showInputMessage="1" showErrorMessage="1" sqref="C17:D17" xr:uid="{00000000-0002-0000-0100-000002000000}">
      <formula1>FMIがん種区分</formula1>
    </dataValidation>
    <dataValidation imeMode="halfAlpha" allowBlank="1" showInputMessage="1" showErrorMessage="1" sqref="C16 C19 D23:D24 F47 F42 F44 F23:F24 F3 F5:F6 F21 F55" xr:uid="{00000000-0002-0000-0100-000003000000}"/>
    <dataValidation allowBlank="1" showInputMessage="1" showErrorMessage="1" prompt="病理診断で当該腫瘍と診断された日を西暦からご入力ください" sqref="C21" xr:uid="{FF187FDF-E771-4C8D-84E7-42C534219BD3}"/>
    <dataValidation allowBlank="1" showInputMessage="1" showErrorMessage="1" promptTitle="--原発臓器について--" prompt="例として_x000a_膵臓が原発⇒膵頭部、膵体部など_x000a_子宮が原発⇒子宮内膜、子宮筋層、子宮頸内膜など_x000a_原発臓器は分かるが部位不明の場合⇒「子宮頸部、部位不明」のように_x000a_「原発臓器、部位不明」としてください" sqref="C55" xr:uid="{2CFA92F9-C837-4475-990D-A1F02670A5D6}"/>
    <dataValidation allowBlank="1" showInputMessage="1" showErrorMessage="1" prompt="西暦から_x000a_ご入力ください" sqref="C47" xr:uid="{CD3B20F4-F667-4738-8865-AFC1C522CEAD}"/>
    <dataValidation imeMode="halfAlpha" allowBlank="1" showInputMessage="1" showErrorMessage="1" prompt="英語で_x000a_ご記入ください" sqref="C8:D8" xr:uid="{FC2D44F1-9382-436D-A5AF-71A508AB7514}"/>
  </dataValidations>
  <hyperlinks>
    <hyperlink ref="G10" location="がん種区分がん種リスト!A1" display="がん種区分がん種リスト" xr:uid="{93EC2CD3-9C81-45D3-A48B-C4530DC4F202}"/>
    <hyperlink ref="K19" location="診断名リスト!A1" display="診断名リスト!A1" xr:uid="{25F7C0D4-A171-4E89-8852-432FF26EB2F4}"/>
  </hyperlinks>
  <pageMargins left="0.70866141732283472" right="0.70866141732283472" top="0.74803149606299213" bottom="0.74803149606299213" header="0.31496062992125984" footer="0.31496062992125984"/>
  <pageSetup paperSize="9" scale="42" orientation="portrait" r:id="rId1"/>
  <ignoredErrors>
    <ignoredError sqref="E40" formula="1"/>
  </ignoredErrors>
  <extLst>
    <ext xmlns:x14="http://schemas.microsoft.com/office/spreadsheetml/2009/9/main" uri="{CCE6A557-97BC-4b89-ADB6-D9C93CAAB3DF}">
      <x14:dataValidations xmlns:xm="http://schemas.microsoft.com/office/excel/2006/main" count="17">
        <x14:dataValidation type="list" allowBlank="1" showInputMessage="1" showErrorMessage="1" xr:uid="{00000000-0002-0000-0100-000004000000}">
          <x14:formula1>
            <xm:f>選択データがん種!$C$2:$AI$2</xm:f>
          </x14:formula1>
          <xm:sqref>C9 D30:F30</xm:sqref>
        </x14:dataValidation>
        <x14:dataValidation type="list" allowBlank="1" showInputMessage="1" showErrorMessage="1" xr:uid="{00000000-0002-0000-0100-000005000000}">
          <x14:formula1>
            <xm:f>選択データ!$B$2:$C$2</xm:f>
          </x14:formula1>
          <xm:sqref>C7</xm:sqref>
        </x14:dataValidation>
        <x14:dataValidation type="list" allowBlank="1" showInputMessage="1" showErrorMessage="1" xr:uid="{3352C6EA-C023-478A-A329-EB2E587B2380}">
          <x14:formula1>
            <xm:f>選択データ!$B$99:$D$99</xm:f>
          </x14:formula1>
          <xm:sqref>D22</xm:sqref>
        </x14:dataValidation>
        <x14:dataValidation type="list" allowBlank="1" showInputMessage="1" showErrorMessage="1" xr:uid="{5CA31AD5-D8EB-4A95-99DE-7B1D0517FBFF}">
          <x14:formula1>
            <xm:f>選択データ!$B$103:$H$103</xm:f>
          </x14:formula1>
          <xm:sqref>C26</xm:sqref>
        </x14:dataValidation>
        <x14:dataValidation type="list" allowBlank="1" showInputMessage="1" showErrorMessage="1" xr:uid="{D2A96C15-91B5-4E58-8A68-5CE080E54860}">
          <x14:formula1>
            <xm:f>選択データ!$B$105:$G$105</xm:f>
          </x14:formula1>
          <xm:sqref>C27:D27</xm:sqref>
        </x14:dataValidation>
        <x14:dataValidation type="list" allowBlank="1" showInputMessage="1" showErrorMessage="1" xr:uid="{7B6FBBCC-B865-4163-9069-2817C196F065}">
          <x14:formula1>
            <xm:f>選択データ!$B$111:$D$111</xm:f>
          </x14:formula1>
          <xm:sqref>C38:F38</xm:sqref>
        </x14:dataValidation>
        <x14:dataValidation type="list" allowBlank="1" showInputMessage="1" showErrorMessage="1" prompt="該当する階層まで_x000a_入力が完了した場合、_x000a_セルがピンク色でも入力不要です" xr:uid="{59F1DC72-6729-44F1-92AD-AF9D6B4441D3}">
          <x14:formula1>
            <xm:f>選択データがん種!$C$2:$AI$2</xm:f>
          </x14:formula1>
          <xm:sqref>C30</xm:sqref>
        </x14:dataValidation>
        <x14:dataValidation type="list" allowBlank="1" showInputMessage="1" showErrorMessage="1" xr:uid="{3E0574DA-9003-4604-B14B-75310E86A03A}">
          <x14:formula1>
            <xm:f>選択データ!$B$125:$D$125</xm:f>
          </x14:formula1>
          <xm:sqref>D41</xm:sqref>
        </x14:dataValidation>
        <x14:dataValidation type="list" allowBlank="1" showInputMessage="1" showErrorMessage="1" xr:uid="{79F0081B-F039-4E12-8170-D3AE44823186}">
          <x14:formula1>
            <xm:f>選択データ!$B$113:$D$113</xm:f>
          </x14:formula1>
          <xm:sqref>D39</xm:sqref>
        </x14:dataValidation>
        <x14:dataValidation type="list" allowBlank="1" showInputMessage="1" showErrorMessage="1" xr:uid="{3148F21A-C573-4D56-ADD7-152CADBAA3E3}">
          <x14:formula1>
            <xm:f>選択データ!$B$115:$D$115</xm:f>
          </x14:formula1>
          <xm:sqref>D40</xm:sqref>
        </x14:dataValidation>
        <x14:dataValidation type="list" allowBlank="1" showInputMessage="1" showErrorMessage="1" xr:uid="{1B4B46EE-88ED-418F-B1AD-1CE2CF4B6FF2}">
          <x14:formula1>
            <xm:f>選択データ!$B$85:$E$85</xm:f>
          </x14:formula1>
          <xm:sqref>C45</xm:sqref>
        </x14:dataValidation>
        <x14:dataValidation type="list" allowBlank="1" showInputMessage="1" showErrorMessage="1" xr:uid="{089CCB77-C932-4163-AEC0-5A5BF5185F40}">
          <x14:formula1>
            <xm:f>選択データ!$B$381:$K$381</xm:f>
          </x14:formula1>
          <xm:sqref>C52</xm:sqref>
        </x14:dataValidation>
        <x14:dataValidation type="list" allowBlank="1" showInputMessage="1" showErrorMessage="1" xr:uid="{10695B2A-5D43-43AE-A57D-9FC360570296}">
          <x14:formula1>
            <xm:f>選択データ!$B$93:$AW$93</xm:f>
          </x14:formula1>
          <xm:sqref>C50</xm:sqref>
        </x14:dataValidation>
        <x14:dataValidation type="list" allowBlank="1" showInputMessage="1" showErrorMessage="1" xr:uid="{0E71A3C7-D66A-47E7-A2FF-0E4CC0A68ECF}">
          <x14:formula1>
            <xm:f>選択データ!$B$91:$D$91</xm:f>
          </x14:formula1>
          <xm:sqref>C49</xm:sqref>
        </x14:dataValidation>
        <x14:dataValidation type="list" allowBlank="1" showInputMessage="1" showErrorMessage="1" xr:uid="{733B4C2A-87ED-4279-9E6A-7B3CA0D4FD8E}">
          <x14:formula1>
            <xm:f>選択データ!$B$89:$C$89</xm:f>
          </x14:formula1>
          <xm:sqref>C48</xm:sqref>
        </x14:dataValidation>
        <x14:dataValidation type="list" allowBlank="1" showInputMessage="1" showErrorMessage="1" xr:uid="{C9F543AA-2E34-4674-9BA7-C077D4A9100B}">
          <x14:formula1>
            <xm:f>選択データ!$B$101:$D$101</xm:f>
          </x14:formula1>
          <xm:sqref>C28:D28</xm:sqref>
        </x14:dataValidation>
        <x14:dataValidation type="list" allowBlank="1" showInputMessage="1" showErrorMessage="1" prompt="★多飲の定義_x000a_常習的に１日に平均純アルコールで約60gを超えて多量に飲酒する場合_x000a__x000a_（目安）_x000a_ビール：中瓶3本 500ml/本_x000a_清酒：3合 180ml/合_x000a_ウイスキー・ブランデー：ダブル3杯 60ml/杯_x000a_焼酎(35度)：1合 180ml/合_x000a_ワイン：5杯 120ml/杯" xr:uid="{6C66569B-39FD-4931-93FC-2AC54FCB385E}">
          <x14:formula1>
            <xm:f>選択データ!$B$101:$D$101</xm:f>
          </x14:formula1>
          <xm:sqref>C25:D25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FF99CC"/>
    <pageSetUpPr fitToPage="1"/>
  </sheetPr>
  <dimension ref="A1:Q55"/>
  <sheetViews>
    <sheetView showGridLines="0" showZeros="0" view="pageBreakPreview" zoomScale="47" zoomScaleNormal="70" zoomScaleSheetLayoutView="66" workbookViewId="0">
      <selection activeCell="C3" sqref="C3:D3"/>
    </sheetView>
  </sheetViews>
  <sheetFormatPr defaultRowHeight="18"/>
  <cols>
    <col min="1" max="1" width="1.59765625" customWidth="1"/>
    <col min="2" max="2" width="41" customWidth="1"/>
    <col min="3" max="3" width="53.59765625" customWidth="1"/>
    <col min="4" max="4" width="28.69921875" customWidth="1"/>
    <col min="5" max="5" width="39.8984375" customWidth="1"/>
    <col min="6" max="6" width="65.5" customWidth="1"/>
    <col min="7" max="7" width="3.09765625" customWidth="1"/>
    <col min="8" max="8" width="25.59765625" customWidth="1"/>
    <col min="9" max="9" width="14.3984375" customWidth="1"/>
    <col min="10" max="10" width="3.69921875" customWidth="1"/>
    <col min="11" max="11" width="27" customWidth="1"/>
    <col min="12" max="12" width="16.3984375" customWidth="1"/>
    <col min="13" max="13" width="2.69921875" customWidth="1"/>
    <col min="14" max="14" width="28.296875" customWidth="1"/>
    <col min="15" max="15" width="14.3984375" customWidth="1"/>
  </cols>
  <sheetData>
    <row r="1" spans="1:17" ht="18.600000000000001" thickBot="1">
      <c r="A1" s="219"/>
      <c r="B1" s="56"/>
      <c r="C1" s="56"/>
      <c r="D1" s="56"/>
      <c r="E1" s="56"/>
      <c r="F1" s="56"/>
      <c r="G1" s="220"/>
    </row>
    <row r="2" spans="1:17" ht="30" customHeight="1" thickTop="1" thickBot="1">
      <c r="A2" s="221"/>
      <c r="B2" s="362" t="s">
        <v>1816</v>
      </c>
      <c r="C2" s="347"/>
      <c r="D2" s="348"/>
      <c r="E2" s="177"/>
      <c r="F2" s="4"/>
      <c r="G2" s="176"/>
      <c r="H2" s="4" t="s">
        <v>1819</v>
      </c>
      <c r="I2" s="15">
        <f>基本情報!$C$9</f>
        <v>0</v>
      </c>
      <c r="J2" s="4"/>
      <c r="K2" s="360"/>
      <c r="L2" s="360"/>
      <c r="M2" s="360"/>
      <c r="N2" s="4"/>
      <c r="O2" s="4"/>
      <c r="P2" s="4"/>
      <c r="Q2" s="4"/>
    </row>
    <row r="3" spans="1:17" ht="30" customHeight="1" thickTop="1">
      <c r="A3" s="221"/>
      <c r="B3" s="196" t="s">
        <v>1817</v>
      </c>
      <c r="C3" s="363"/>
      <c r="D3" s="364"/>
      <c r="E3" s="297" t="str">
        <f>IF($C3="","入力が必要です","")</f>
        <v>入力が必要です</v>
      </c>
      <c r="F3" s="296" t="s">
        <v>4841</v>
      </c>
      <c r="G3" s="176"/>
      <c r="H3" s="4"/>
      <c r="I3" s="4"/>
      <c r="J3" s="4"/>
      <c r="K3" s="361"/>
      <c r="L3" s="361"/>
      <c r="M3" s="4"/>
      <c r="N3" s="6"/>
      <c r="O3" s="4"/>
      <c r="P3" s="4"/>
      <c r="Q3" s="4"/>
    </row>
    <row r="4" spans="1:17" ht="30" customHeight="1">
      <c r="A4" s="221"/>
      <c r="B4" s="365" t="s">
        <v>4842</v>
      </c>
      <c r="C4" s="209"/>
      <c r="D4" s="210"/>
      <c r="E4" s="295" t="s">
        <v>4841</v>
      </c>
      <c r="F4" s="19"/>
      <c r="G4" s="176"/>
      <c r="H4" s="112"/>
      <c r="I4" s="4"/>
      <c r="J4" s="4"/>
      <c r="K4" s="4"/>
      <c r="L4" s="4"/>
      <c r="M4" s="4"/>
      <c r="N4" s="4"/>
      <c r="O4" s="4"/>
      <c r="P4" s="4"/>
    </row>
    <row r="5" spans="1:17" ht="30" customHeight="1">
      <c r="A5" s="221"/>
      <c r="B5" s="366"/>
      <c r="C5" s="211"/>
      <c r="D5" s="212"/>
      <c r="E5" s="290" t="s">
        <v>4894</v>
      </c>
      <c r="F5" s="4"/>
      <c r="G5" s="176"/>
      <c r="H5" s="112"/>
      <c r="I5" s="4"/>
      <c r="J5" s="4"/>
      <c r="K5" s="4"/>
      <c r="L5" s="57"/>
      <c r="M5" s="4"/>
      <c r="N5" s="4"/>
      <c r="O5" s="4"/>
      <c r="P5" s="4"/>
    </row>
    <row r="6" spans="1:17" ht="30" customHeight="1">
      <c r="A6" s="221"/>
      <c r="B6" s="366"/>
      <c r="C6" s="213"/>
      <c r="D6" s="214"/>
      <c r="E6" s="84"/>
      <c r="F6" s="4"/>
      <c r="G6" s="176"/>
      <c r="H6" s="4"/>
      <c r="I6" s="4"/>
      <c r="J6" s="4"/>
      <c r="K6" s="4"/>
      <c r="L6" s="58"/>
      <c r="M6" s="4"/>
      <c r="N6" s="4"/>
      <c r="O6" s="4"/>
      <c r="P6" s="4"/>
    </row>
    <row r="7" spans="1:17" ht="30" customHeight="1">
      <c r="A7" s="221"/>
      <c r="B7" s="366"/>
      <c r="C7" s="213"/>
      <c r="D7" s="215"/>
      <c r="E7" s="218"/>
      <c r="F7" s="265" t="s">
        <v>2944</v>
      </c>
      <c r="G7" s="176"/>
      <c r="H7" s="4"/>
      <c r="I7" s="4"/>
      <c r="J7" s="4"/>
      <c r="K7" s="4"/>
      <c r="L7" s="58"/>
      <c r="M7" s="4"/>
      <c r="N7" s="4"/>
      <c r="O7" s="4"/>
      <c r="P7" s="4"/>
    </row>
    <row r="8" spans="1:17" ht="30" customHeight="1">
      <c r="A8" s="221"/>
      <c r="B8" s="367"/>
      <c r="C8" s="216"/>
      <c r="D8" s="217"/>
      <c r="E8" s="218"/>
      <c r="F8" s="265" t="s">
        <v>2944</v>
      </c>
      <c r="G8" s="176"/>
      <c r="H8" s="4"/>
      <c r="I8" s="4"/>
      <c r="J8" s="4"/>
      <c r="K8" s="4"/>
      <c r="L8" s="4"/>
      <c r="M8" s="4"/>
      <c r="N8" s="4"/>
      <c r="O8" s="4"/>
      <c r="P8" s="4"/>
    </row>
    <row r="9" spans="1:17" ht="18.600000000000001" thickBot="1">
      <c r="A9" s="221"/>
      <c r="B9" s="4"/>
      <c r="C9" s="4"/>
      <c r="D9" s="4"/>
      <c r="E9" s="4"/>
      <c r="F9" s="4"/>
      <c r="G9" s="176"/>
      <c r="H9" s="4"/>
      <c r="I9" s="4"/>
      <c r="J9" s="4"/>
      <c r="K9" s="4"/>
      <c r="L9" s="4"/>
      <c r="M9" s="4"/>
      <c r="N9" s="4"/>
      <c r="O9" s="4"/>
      <c r="P9" s="4"/>
    </row>
    <row r="10" spans="1:17" ht="30" customHeight="1" thickBot="1">
      <c r="A10" s="221"/>
      <c r="B10" s="280" t="s">
        <v>2131</v>
      </c>
      <c r="C10" s="223" t="str">
        <f>IF($I$2=$B$10,"入力が必要です","入力不要")</f>
        <v>入力不要</v>
      </c>
      <c r="D10" s="181"/>
      <c r="E10" s="276" t="s">
        <v>2135</v>
      </c>
      <c r="F10" s="223" t="str">
        <f>IF($I$2=$E$10,"入力が必要です","入力不要")</f>
        <v>入力不要</v>
      </c>
      <c r="G10" s="176"/>
    </row>
    <row r="11" spans="1:17" ht="30" customHeight="1">
      <c r="A11" s="221"/>
      <c r="B11" s="224" t="s">
        <v>1820</v>
      </c>
      <c r="C11" s="225"/>
      <c r="D11" s="181"/>
      <c r="E11" s="224" t="s">
        <v>1821</v>
      </c>
      <c r="F11" s="226"/>
      <c r="G11" s="176"/>
    </row>
    <row r="12" spans="1:17" ht="30" customHeight="1">
      <c r="A12" s="221"/>
      <c r="B12" s="194" t="s">
        <v>1824</v>
      </c>
      <c r="C12" s="227"/>
      <c r="D12" s="181"/>
      <c r="E12" s="194" t="s">
        <v>1825</v>
      </c>
      <c r="F12" s="228"/>
      <c r="G12" s="176"/>
    </row>
    <row r="13" spans="1:17" ht="30" customHeight="1">
      <c r="A13" s="221"/>
      <c r="B13" s="194" t="s">
        <v>1828</v>
      </c>
      <c r="C13" s="227"/>
      <c r="D13" s="181"/>
      <c r="E13" s="194" t="s">
        <v>1829</v>
      </c>
      <c r="F13" s="228"/>
      <c r="G13" s="176"/>
    </row>
    <row r="14" spans="1:17" ht="30" customHeight="1">
      <c r="A14" s="221"/>
      <c r="B14" s="194" t="s">
        <v>1830</v>
      </c>
      <c r="C14" s="229"/>
      <c r="D14" s="181"/>
      <c r="E14" s="194" t="s">
        <v>1831</v>
      </c>
      <c r="F14" s="228"/>
      <c r="G14" s="176"/>
    </row>
    <row r="15" spans="1:17" ht="30" customHeight="1">
      <c r="A15" s="221"/>
      <c r="B15" s="224" t="s">
        <v>862</v>
      </c>
      <c r="C15" s="227"/>
      <c r="D15" s="181"/>
      <c r="E15" s="194" t="s">
        <v>1834</v>
      </c>
      <c r="F15" s="228"/>
      <c r="G15" s="176"/>
    </row>
    <row r="16" spans="1:17" ht="30" customHeight="1">
      <c r="A16" s="221"/>
      <c r="B16" s="194" t="s">
        <v>3002</v>
      </c>
      <c r="C16" s="227"/>
      <c r="D16" s="181"/>
      <c r="E16" s="194" t="s">
        <v>1836</v>
      </c>
      <c r="F16" s="228"/>
      <c r="G16" s="176"/>
    </row>
    <row r="17" spans="1:7" ht="30" customHeight="1">
      <c r="A17" s="221"/>
      <c r="B17" s="224" t="s">
        <v>866</v>
      </c>
      <c r="C17" s="225"/>
      <c r="D17" s="181"/>
      <c r="E17" s="194" t="s">
        <v>3012</v>
      </c>
      <c r="F17" s="228"/>
      <c r="G17" s="176"/>
    </row>
    <row r="18" spans="1:7" ht="30" customHeight="1">
      <c r="A18" s="221"/>
      <c r="B18" s="230" t="s">
        <v>3003</v>
      </c>
      <c r="C18" s="231"/>
      <c r="D18" s="181"/>
      <c r="E18" s="194" t="s">
        <v>3013</v>
      </c>
      <c r="F18" s="227"/>
      <c r="G18" s="176"/>
    </row>
    <row r="19" spans="1:7" ht="30" customHeight="1">
      <c r="A19" s="221"/>
      <c r="B19" s="194" t="s">
        <v>3005</v>
      </c>
      <c r="C19" s="227"/>
      <c r="D19" s="181"/>
      <c r="E19" s="194" t="s">
        <v>3014</v>
      </c>
      <c r="F19" s="228"/>
      <c r="G19" s="176"/>
    </row>
    <row r="20" spans="1:7" ht="30" customHeight="1" thickBot="1">
      <c r="A20" s="221"/>
      <c r="B20" s="232" t="s">
        <v>3006</v>
      </c>
      <c r="C20" s="227"/>
      <c r="D20" s="181"/>
      <c r="E20" s="208" t="s">
        <v>3015</v>
      </c>
      <c r="F20" s="233"/>
      <c r="G20" s="164"/>
    </row>
    <row r="21" spans="1:7" ht="30" customHeight="1" thickBot="1">
      <c r="A21" s="221"/>
      <c r="B21" s="194" t="s">
        <v>1838</v>
      </c>
      <c r="C21" s="225"/>
      <c r="D21" s="181"/>
      <c r="E21" s="181"/>
      <c r="F21" s="234"/>
      <c r="G21" s="176"/>
    </row>
    <row r="22" spans="1:7" ht="30" customHeight="1" thickBot="1">
      <c r="A22" s="221"/>
      <c r="B22" s="194" t="s">
        <v>1839</v>
      </c>
      <c r="C22" s="227"/>
      <c r="D22" s="181"/>
      <c r="E22" s="276" t="s">
        <v>1883</v>
      </c>
      <c r="F22" s="223" t="str">
        <f>IF($I$2=$E$22,"入力が必要です","入力不要")</f>
        <v>入力不要</v>
      </c>
      <c r="G22" s="176"/>
    </row>
    <row r="23" spans="1:7" ht="30" customHeight="1">
      <c r="A23" s="221"/>
      <c r="B23" s="194" t="s">
        <v>1840</v>
      </c>
      <c r="C23" s="227"/>
      <c r="D23" s="181" t="s">
        <v>2944</v>
      </c>
      <c r="E23" s="224" t="s">
        <v>3029</v>
      </c>
      <c r="F23" s="235"/>
      <c r="G23" s="176"/>
    </row>
    <row r="24" spans="1:7" ht="30" customHeight="1">
      <c r="A24" s="221"/>
      <c r="B24" s="236" t="s">
        <v>3038</v>
      </c>
      <c r="C24" s="356"/>
      <c r="D24" s="237"/>
      <c r="E24" s="194" t="s">
        <v>3030</v>
      </c>
      <c r="F24" s="227"/>
      <c r="G24" s="176"/>
    </row>
    <row r="25" spans="1:7" ht="30" customHeight="1">
      <c r="A25" s="221"/>
      <c r="B25" s="238" t="s">
        <v>4852</v>
      </c>
      <c r="C25" s="357"/>
      <c r="D25" s="239"/>
      <c r="E25" s="224" t="s">
        <v>3031</v>
      </c>
      <c r="F25" s="235"/>
      <c r="G25" s="176"/>
    </row>
    <row r="26" spans="1:7" ht="30" customHeight="1" thickBot="1">
      <c r="A26" s="221"/>
      <c r="B26" s="240" t="s">
        <v>3037</v>
      </c>
      <c r="C26" s="358"/>
      <c r="D26" s="239"/>
      <c r="E26" s="208" t="s">
        <v>3032</v>
      </c>
      <c r="F26" s="233"/>
      <c r="G26" s="164"/>
    </row>
    <row r="27" spans="1:7" ht="30" customHeight="1" thickBot="1">
      <c r="A27" s="221"/>
      <c r="B27" s="224" t="s">
        <v>4853</v>
      </c>
      <c r="C27" s="359"/>
      <c r="D27" s="239"/>
      <c r="E27" s="237"/>
      <c r="F27" s="239"/>
      <c r="G27" s="164"/>
    </row>
    <row r="28" spans="1:7" ht="30" customHeight="1" thickBot="1">
      <c r="A28" s="221"/>
      <c r="B28" s="224" t="s">
        <v>2992</v>
      </c>
      <c r="C28" s="231"/>
      <c r="D28" s="239"/>
      <c r="E28" s="280" t="s">
        <v>759</v>
      </c>
      <c r="F28" s="223" t="str">
        <f>IF($I$2=$E$28,"入力が必要です","入力不要")</f>
        <v>入力不要</v>
      </c>
      <c r="G28" s="164"/>
    </row>
    <row r="29" spans="1:7" ht="30" customHeight="1">
      <c r="A29" s="221"/>
      <c r="B29" s="241" t="s">
        <v>2993</v>
      </c>
      <c r="C29" s="229"/>
      <c r="D29" s="239"/>
      <c r="E29" s="224" t="s">
        <v>4773</v>
      </c>
      <c r="F29" s="242"/>
      <c r="G29" s="164"/>
    </row>
    <row r="30" spans="1:7" ht="30" customHeight="1">
      <c r="A30" s="221"/>
      <c r="B30" s="243" t="s">
        <v>2994</v>
      </c>
      <c r="C30" s="227"/>
      <c r="D30" s="239"/>
      <c r="E30" s="232" t="s">
        <v>4774</v>
      </c>
      <c r="F30" s="227"/>
      <c r="G30" s="164"/>
    </row>
    <row r="31" spans="1:7" ht="30" customHeight="1">
      <c r="A31" s="221"/>
      <c r="B31" s="243" t="s">
        <v>2995</v>
      </c>
      <c r="C31" s="227"/>
      <c r="D31" s="239"/>
      <c r="E31" s="232" t="s">
        <v>4775</v>
      </c>
      <c r="F31" s="244"/>
      <c r="G31" s="164"/>
    </row>
    <row r="32" spans="1:7" ht="30" customHeight="1" thickBot="1">
      <c r="A32" s="221"/>
      <c r="B32" s="245" t="s">
        <v>872</v>
      </c>
      <c r="C32" s="246"/>
      <c r="D32" s="239"/>
      <c r="E32" s="208" t="s">
        <v>4776</v>
      </c>
      <c r="F32" s="233"/>
      <c r="G32" s="164"/>
    </row>
    <row r="33" spans="1:7" ht="30" customHeight="1" thickBot="1">
      <c r="A33" s="221"/>
      <c r="B33" s="181"/>
      <c r="C33" s="239"/>
      <c r="D33" s="239"/>
      <c r="E33" s="239"/>
      <c r="F33" s="239"/>
      <c r="G33" s="164"/>
    </row>
    <row r="34" spans="1:7" ht="30" customHeight="1" thickBot="1">
      <c r="A34" s="221"/>
      <c r="B34" s="279" t="s">
        <v>3240</v>
      </c>
      <c r="C34" s="354" t="str">
        <f>IF(OR($I$2=$B$34,$I$2=$B$35),"入力が必要です","入力不要")</f>
        <v>入力不要</v>
      </c>
      <c r="D34" s="239"/>
      <c r="E34" s="276" t="s">
        <v>2136</v>
      </c>
      <c r="F34" s="223" t="str">
        <f>IF($I$2=$E$34,"入力が必要です","入力不要")</f>
        <v>入力不要</v>
      </c>
      <c r="G34" s="164"/>
    </row>
    <row r="35" spans="1:7" ht="30" customHeight="1" thickBot="1">
      <c r="A35" s="221"/>
      <c r="B35" s="278" t="s">
        <v>2132</v>
      </c>
      <c r="C35" s="355"/>
      <c r="D35" s="239"/>
      <c r="E35" s="224" t="s">
        <v>1823</v>
      </c>
      <c r="F35" s="282"/>
      <c r="G35" s="164"/>
    </row>
    <row r="36" spans="1:7" ht="30" customHeight="1">
      <c r="A36" s="221"/>
      <c r="B36" s="224" t="s">
        <v>1822</v>
      </c>
      <c r="C36" s="226"/>
      <c r="D36" s="239"/>
      <c r="E36" s="194" t="s">
        <v>1827</v>
      </c>
      <c r="F36" s="283"/>
      <c r="G36" s="164"/>
    </row>
    <row r="37" spans="1:7" ht="30" customHeight="1" thickBot="1">
      <c r="A37" s="221"/>
      <c r="B37" s="194" t="s">
        <v>1826</v>
      </c>
      <c r="C37" s="247"/>
      <c r="D37" s="239"/>
      <c r="E37" s="208" t="s">
        <v>1833</v>
      </c>
      <c r="F37" s="284"/>
      <c r="G37" s="164"/>
    </row>
    <row r="38" spans="1:7" ht="30" customHeight="1" thickBot="1">
      <c r="A38" s="221"/>
      <c r="B38" s="224" t="s">
        <v>1832</v>
      </c>
      <c r="C38" s="228"/>
      <c r="D38" s="239"/>
      <c r="E38" s="239"/>
      <c r="F38" s="239"/>
      <c r="G38" s="164"/>
    </row>
    <row r="39" spans="1:7" ht="30" customHeight="1">
      <c r="A39" s="221"/>
      <c r="B39" s="194" t="s">
        <v>1835</v>
      </c>
      <c r="C39" s="247"/>
      <c r="D39" s="239"/>
      <c r="E39" s="277" t="s">
        <v>3039</v>
      </c>
      <c r="F39" s="354" t="str">
        <f>IF(OR($I$2=E39,$I$2=$E$40),"入力が必要です","入力不要")</f>
        <v>入力不要</v>
      </c>
      <c r="G39" s="164"/>
    </row>
    <row r="40" spans="1:7" ht="30" customHeight="1" thickBot="1">
      <c r="A40" s="221"/>
      <c r="B40" s="224" t="s">
        <v>898</v>
      </c>
      <c r="C40" s="228"/>
      <c r="D40" s="239"/>
      <c r="E40" s="278" t="s">
        <v>3241</v>
      </c>
      <c r="F40" s="355"/>
      <c r="G40" s="164"/>
    </row>
    <row r="41" spans="1:7" ht="30" customHeight="1">
      <c r="A41" s="221"/>
      <c r="B41" s="194" t="s">
        <v>1837</v>
      </c>
      <c r="C41" s="228"/>
      <c r="D41" s="239"/>
      <c r="E41" s="224" t="s">
        <v>1834</v>
      </c>
      <c r="F41" s="226"/>
      <c r="G41" s="164"/>
    </row>
    <row r="42" spans="1:7" ht="30" customHeight="1" thickBot="1">
      <c r="A42" s="221"/>
      <c r="B42" s="208" t="s">
        <v>867</v>
      </c>
      <c r="C42" s="248"/>
      <c r="D42" s="239"/>
      <c r="E42" s="208" t="s">
        <v>1836</v>
      </c>
      <c r="F42" s="248"/>
      <c r="G42" s="164"/>
    </row>
    <row r="43" spans="1:7" ht="30" customHeight="1" thickBot="1">
      <c r="A43" s="221"/>
      <c r="B43" s="239"/>
      <c r="C43" s="239"/>
      <c r="D43" s="239"/>
      <c r="E43" s="239"/>
      <c r="F43" s="239"/>
      <c r="G43" s="164"/>
    </row>
    <row r="44" spans="1:7" ht="30" customHeight="1" thickBot="1">
      <c r="A44" s="221"/>
      <c r="B44" s="276" t="s">
        <v>3239</v>
      </c>
      <c r="C44" s="223" t="str">
        <f>IF($I$2=$B$44,"入力が必要です","入力不要")</f>
        <v>入力不要</v>
      </c>
      <c r="D44" s="239"/>
      <c r="E44" s="276" t="s">
        <v>2137</v>
      </c>
      <c r="F44" s="223" t="str">
        <f>IF($I$2=$E$44,"入力が必要です","入力不要")</f>
        <v>入力不要</v>
      </c>
      <c r="G44" s="164"/>
    </row>
    <row r="45" spans="1:7" ht="30" customHeight="1">
      <c r="A45" s="221"/>
      <c r="B45" s="224" t="s">
        <v>1834</v>
      </c>
      <c r="C45" s="226"/>
      <c r="D45" s="239"/>
      <c r="E45" s="224" t="s">
        <v>3019</v>
      </c>
      <c r="F45" s="226"/>
      <c r="G45" s="164"/>
    </row>
    <row r="46" spans="1:7" ht="30" customHeight="1">
      <c r="A46" s="221"/>
      <c r="B46" s="194" t="s">
        <v>3040</v>
      </c>
      <c r="C46" s="247"/>
      <c r="D46" s="239"/>
      <c r="E46" s="232" t="s">
        <v>3018</v>
      </c>
      <c r="F46" s="231"/>
      <c r="G46" s="164"/>
    </row>
    <row r="47" spans="1:7" ht="30" customHeight="1" thickBot="1">
      <c r="A47" s="221"/>
      <c r="B47" s="232" t="s">
        <v>3041</v>
      </c>
      <c r="C47" s="249"/>
      <c r="D47" s="239"/>
      <c r="E47" s="208" t="s">
        <v>3028</v>
      </c>
      <c r="F47" s="250"/>
      <c r="G47" s="164"/>
    </row>
    <row r="48" spans="1:7" ht="30" customHeight="1">
      <c r="A48" s="221"/>
      <c r="B48" s="194" t="s">
        <v>3042</v>
      </c>
      <c r="C48" s="251"/>
      <c r="D48" s="239"/>
      <c r="E48" s="239"/>
      <c r="F48" s="239"/>
      <c r="G48" s="164"/>
    </row>
    <row r="49" spans="1:7" ht="30" customHeight="1">
      <c r="A49" s="221"/>
      <c r="B49" s="224" t="s">
        <v>4865</v>
      </c>
      <c r="C49" s="226"/>
      <c r="D49" s="239"/>
      <c r="E49" s="239"/>
      <c r="F49" s="239"/>
      <c r="G49" s="164"/>
    </row>
    <row r="50" spans="1:7" ht="30" customHeight="1" thickBot="1">
      <c r="A50" s="221"/>
      <c r="B50" s="252" t="s">
        <v>3047</v>
      </c>
      <c r="C50" s="250"/>
      <c r="D50" s="239"/>
      <c r="E50" s="239"/>
      <c r="F50" s="239"/>
      <c r="G50" s="164"/>
    </row>
    <row r="51" spans="1:7" ht="18.600000000000001" thickBot="1">
      <c r="A51" s="222"/>
      <c r="B51" s="55"/>
      <c r="C51" s="55"/>
      <c r="D51" s="55"/>
      <c r="E51" s="55"/>
      <c r="F51" s="55"/>
      <c r="G51" s="165"/>
    </row>
    <row r="53" spans="1:7" ht="18.600000000000001" customHeight="1"/>
    <row r="54" spans="1:7" ht="18" customHeight="1"/>
    <row r="55" spans="1:7" ht="18" customHeight="1"/>
  </sheetData>
  <mergeCells count="9">
    <mergeCell ref="C34:C35"/>
    <mergeCell ref="F39:F40"/>
    <mergeCell ref="C24:C25"/>
    <mergeCell ref="C26:C27"/>
    <mergeCell ref="K2:M2"/>
    <mergeCell ref="K3:L3"/>
    <mergeCell ref="B2:D2"/>
    <mergeCell ref="C3:D3"/>
    <mergeCell ref="B4:B8"/>
  </mergeCells>
  <phoneticPr fontId="10"/>
  <conditionalFormatting sqref="C4">
    <cfRule type="expression" dxfId="491" priority="51">
      <formula>$C$3="あり"</formula>
    </cfRule>
  </conditionalFormatting>
  <conditionalFormatting sqref="C5:C8">
    <cfRule type="expression" dxfId="490" priority="50">
      <formula>C4&lt;&gt;""</formula>
    </cfRule>
  </conditionalFormatting>
  <conditionalFormatting sqref="C10">
    <cfRule type="expression" dxfId="489" priority="167">
      <formula>$C$10="入力が必要です"</formula>
    </cfRule>
  </conditionalFormatting>
  <conditionalFormatting sqref="C11 C15 C17 C19 C21 C24 C28 C30 C32">
    <cfRule type="expression" dxfId="488" priority="162">
      <formula>$C$10="入力が必要です"</formula>
    </cfRule>
  </conditionalFormatting>
  <conditionalFormatting sqref="C12:C14">
    <cfRule type="expression" dxfId="487" priority="114">
      <formula>$C$11="陽性"</formula>
    </cfRule>
  </conditionalFormatting>
  <conditionalFormatting sqref="C13">
    <cfRule type="expression" dxfId="486" priority="112">
      <formula>OR($C$11="陰性",C11="陽性",C11="判定不能")</formula>
    </cfRule>
  </conditionalFormatting>
  <conditionalFormatting sqref="C16">
    <cfRule type="expression" dxfId="485" priority="110">
      <formula>OR($C$15="陰性",C15="陽性",C15="判定不能")</formula>
    </cfRule>
  </conditionalFormatting>
  <conditionalFormatting sqref="C18">
    <cfRule type="expression" dxfId="484" priority="74">
      <formula>OR($C$17="陰性",C17="陽性",C17="判定不能")</formula>
    </cfRule>
  </conditionalFormatting>
  <conditionalFormatting sqref="C20">
    <cfRule type="expression" dxfId="483" priority="73">
      <formula>OR($C$19="陰性",C19="陽性",C19="判定不能")</formula>
    </cfRule>
  </conditionalFormatting>
  <conditionalFormatting sqref="C22">
    <cfRule type="expression" dxfId="482" priority="109">
      <formula>OR($C$21="陰性",C21="陽性",C21="判定不能")</formula>
    </cfRule>
  </conditionalFormatting>
  <conditionalFormatting sqref="C23">
    <cfRule type="expression" dxfId="481" priority="108">
      <formula>$C$21="陽性"</formula>
    </cfRule>
  </conditionalFormatting>
  <conditionalFormatting sqref="C26:C27">
    <cfRule type="expression" dxfId="480" priority="72">
      <formula>OR($C$24="陰性",C24="陽性",C24="判定不能")</formula>
    </cfRule>
  </conditionalFormatting>
  <conditionalFormatting sqref="C29">
    <cfRule type="expression" dxfId="479" priority="71">
      <formula>OR($C$28="陰性",C28="陽性",C28="判定不能")</formula>
    </cfRule>
  </conditionalFormatting>
  <conditionalFormatting sqref="C31">
    <cfRule type="expression" dxfId="478" priority="82">
      <formula>OR($C$30="陰性",C30="陽性",C30="判定不能")</formula>
    </cfRule>
  </conditionalFormatting>
  <conditionalFormatting sqref="C34">
    <cfRule type="expression" dxfId="477" priority="440">
      <formula>$C$34="入力が必要です"</formula>
    </cfRule>
  </conditionalFormatting>
  <conditionalFormatting sqref="C36">
    <cfRule type="expression" dxfId="476" priority="34">
      <formula>$H$9="入力不要"</formula>
    </cfRule>
  </conditionalFormatting>
  <conditionalFormatting sqref="C36:C42">
    <cfRule type="expression" dxfId="475" priority="32">
      <formula>$C$34="入力不要"</formula>
    </cfRule>
  </conditionalFormatting>
  <conditionalFormatting sqref="C37">
    <cfRule type="expression" dxfId="474" priority="36">
      <formula>$C$36="陽性"</formula>
    </cfRule>
  </conditionalFormatting>
  <conditionalFormatting sqref="C39">
    <cfRule type="expression" dxfId="473" priority="35">
      <formula>$C$38="陽性"</formula>
    </cfRule>
  </conditionalFormatting>
  <conditionalFormatting sqref="C40:C42">
    <cfRule type="expression" dxfId="472" priority="33">
      <formula>$H$9="入力不要"</formula>
    </cfRule>
  </conditionalFormatting>
  <conditionalFormatting sqref="C44">
    <cfRule type="expression" dxfId="471" priority="441">
      <formula>$C$44="入力が必要です"</formula>
    </cfRule>
  </conditionalFormatting>
  <conditionalFormatting sqref="C45 C47 C49">
    <cfRule type="expression" dxfId="470" priority="442">
      <formula>#REF!="要入力"</formula>
    </cfRule>
  </conditionalFormatting>
  <conditionalFormatting sqref="C45:C50">
    <cfRule type="expression" dxfId="469" priority="28">
      <formula>$C$44="入力不要"</formula>
    </cfRule>
  </conditionalFormatting>
  <conditionalFormatting sqref="C46">
    <cfRule type="expression" dxfId="468" priority="25">
      <formula>OR($C$45="陰性",$C$45="陽性",$C$45="判定不能")</formula>
    </cfRule>
  </conditionalFormatting>
  <conditionalFormatting sqref="C48">
    <cfRule type="expression" dxfId="467" priority="24">
      <formula>OR($C$47="陰性",$C$47="陽性",$C$47="判定不能")</formula>
    </cfRule>
  </conditionalFormatting>
  <conditionalFormatting sqref="C50">
    <cfRule type="expression" dxfId="466" priority="23">
      <formula>OR($C$49="陰性",$C$49="陽性",$C$49="判定不能")</formula>
    </cfRule>
  </conditionalFormatting>
  <conditionalFormatting sqref="C4:D8">
    <cfRule type="expression" dxfId="465" priority="168">
      <formula>OR($C$3="なし",$C$3="不明")</formula>
    </cfRule>
  </conditionalFormatting>
  <conditionalFormatting sqref="D4">
    <cfRule type="expression" dxfId="464" priority="49">
      <formula>$C$8&lt;&gt;""</formula>
    </cfRule>
  </conditionalFormatting>
  <conditionalFormatting sqref="D5">
    <cfRule type="expression" dxfId="463" priority="48">
      <formula>$D$4&lt;&gt;""</formula>
    </cfRule>
  </conditionalFormatting>
  <conditionalFormatting sqref="D6">
    <cfRule type="expression" dxfId="462" priority="47">
      <formula>$D$5&lt;&gt;""</formula>
    </cfRule>
  </conditionalFormatting>
  <conditionalFormatting sqref="D7">
    <cfRule type="expression" dxfId="461" priority="46">
      <formula>$D$6&lt;&gt;""</formula>
    </cfRule>
  </conditionalFormatting>
  <conditionalFormatting sqref="D8">
    <cfRule type="expression" dxfId="460" priority="45">
      <formula>$D$7&lt;&gt;""</formula>
    </cfRule>
  </conditionalFormatting>
  <conditionalFormatting sqref="E3">
    <cfRule type="cellIs" dxfId="459" priority="2" operator="equal">
      <formula>"入力が必要です"</formula>
    </cfRule>
  </conditionalFormatting>
  <conditionalFormatting sqref="E7:E8">
    <cfRule type="expression" dxfId="458" priority="169">
      <formula>$E$7:$E$8=""</formula>
    </cfRule>
    <cfRule type="expression" dxfId="457" priority="43">
      <formula>$C$4="その他"</formula>
    </cfRule>
  </conditionalFormatting>
  <conditionalFormatting sqref="F10">
    <cfRule type="expression" dxfId="456" priority="166">
      <formula>$F$10="入力が必要です"</formula>
    </cfRule>
  </conditionalFormatting>
  <conditionalFormatting sqref="F11:F17">
    <cfRule type="expression" dxfId="455" priority="102">
      <formula>$F$10="要入力"</formula>
    </cfRule>
  </conditionalFormatting>
  <conditionalFormatting sqref="F11:F20">
    <cfRule type="expression" dxfId="454" priority="104">
      <formula>$F$10="入力不要"</formula>
    </cfRule>
  </conditionalFormatting>
  <conditionalFormatting sqref="F18">
    <cfRule type="expression" dxfId="453" priority="70">
      <formula>OR($F$17="陰性",$F$17="陽性",$F$17="判定不能")</formula>
    </cfRule>
  </conditionalFormatting>
  <conditionalFormatting sqref="F20">
    <cfRule type="expression" dxfId="452" priority="101">
      <formula>OR($F$19="陰性",$F$19="陽性",$F$19="判定不能",$F$19="equivocal")</formula>
    </cfRule>
  </conditionalFormatting>
  <conditionalFormatting sqref="F22">
    <cfRule type="expression" dxfId="451" priority="58">
      <formula>$F$22="入力が必要です"</formula>
    </cfRule>
  </conditionalFormatting>
  <conditionalFormatting sqref="F23 F25">
    <cfRule type="expression" dxfId="450" priority="94">
      <formula>$F$22="入力が必要です"</formula>
    </cfRule>
  </conditionalFormatting>
  <conditionalFormatting sqref="F23:F26">
    <cfRule type="expression" dxfId="449" priority="54">
      <formula>$F$22="入力不要"</formula>
    </cfRule>
  </conditionalFormatting>
  <conditionalFormatting sqref="F24">
    <cfRule type="expression" dxfId="448" priority="57">
      <formula>OR($F$23="陰性",$F$23="陽性",$F$23="判定不能",$F$23="equivocal")</formula>
    </cfRule>
  </conditionalFormatting>
  <conditionalFormatting sqref="F26">
    <cfRule type="expression" dxfId="447" priority="56">
      <formula>OR($F$25="陰性",$F$25="陽性",$F$25="判定不能")</formula>
    </cfRule>
  </conditionalFormatting>
  <conditionalFormatting sqref="F28">
    <cfRule type="expression" dxfId="446" priority="445">
      <formula>$F$28="入力が必要です"</formula>
    </cfRule>
  </conditionalFormatting>
  <conditionalFormatting sqref="F29 F31">
    <cfRule type="expression" dxfId="445" priority="1">
      <formula>$F$28="入力が必要です"</formula>
    </cfRule>
  </conditionalFormatting>
  <conditionalFormatting sqref="F29:F32">
    <cfRule type="expression" dxfId="444" priority="446">
      <formula>$F$28="入力不要"</formula>
    </cfRule>
  </conditionalFormatting>
  <conditionalFormatting sqref="F30">
    <cfRule type="expression" dxfId="443" priority="39">
      <formula>OR($F$29="陰性",$F$29="陽性",$F$29="判定不能",$F$29="equivocal")</formula>
    </cfRule>
  </conditionalFormatting>
  <conditionalFormatting sqref="F32">
    <cfRule type="expression" dxfId="442" priority="38">
      <formula>OR($F$31="陰性",$F$31="陽性",$F$31="判定不能")</formula>
    </cfRule>
  </conditionalFormatting>
  <conditionalFormatting sqref="F34">
    <cfRule type="expression" dxfId="441" priority="447">
      <formula>$F$34="入力が必要です"</formula>
    </cfRule>
  </conditionalFormatting>
  <conditionalFormatting sqref="F35:F37">
    <cfRule type="expression" dxfId="440" priority="448">
      <formula>$F$34="入力が必要です"</formula>
    </cfRule>
    <cfRule type="expression" dxfId="439" priority="449">
      <formula>$F$34="入力不要"</formula>
    </cfRule>
  </conditionalFormatting>
  <conditionalFormatting sqref="F39">
    <cfRule type="expression" dxfId="438" priority="450">
      <formula>$F$39="入力が必要です"</formula>
    </cfRule>
  </conditionalFormatting>
  <conditionalFormatting sqref="F41:F42">
    <cfRule type="expression" dxfId="437" priority="20">
      <formula>$F$39="要入力"</formula>
    </cfRule>
    <cfRule type="expression" dxfId="436" priority="21">
      <formula>$F$39="入力不要"</formula>
    </cfRule>
  </conditionalFormatting>
  <conditionalFormatting sqref="F44">
    <cfRule type="expression" dxfId="435" priority="451">
      <formula>$F$44="入力が必要です"</formula>
    </cfRule>
  </conditionalFormatting>
  <conditionalFormatting sqref="F45">
    <cfRule type="expression" dxfId="434" priority="452">
      <formula>#REF!="要入力"</formula>
    </cfRule>
  </conditionalFormatting>
  <conditionalFormatting sqref="F45:F47">
    <cfRule type="expression" dxfId="433" priority="14">
      <formula>$F$44="入力不要"</formula>
    </cfRule>
  </conditionalFormatting>
  <conditionalFormatting sqref="F46">
    <cfRule type="expression" dxfId="432" priority="16">
      <formula>OR($F$45="陰性",$F$45="陽性",$F$45="判定不能")</formula>
    </cfRule>
  </conditionalFormatting>
  <conditionalFormatting sqref="F47">
    <cfRule type="expression" dxfId="431" priority="453">
      <formula>OR(#REF!="陰性",#REF!="判定不能",#REF!="不明or未検査")</formula>
    </cfRule>
    <cfRule type="expression" dxfId="430" priority="454">
      <formula>$F$45="陽性"</formula>
    </cfRule>
  </conditionalFormatting>
  <dataValidations count="1">
    <dataValidation allowBlank="1" showInputMessage="1" showErrorMessage="1" prompt="転移部位がその他の場合は、こちらにご記入ください" sqref="E7" xr:uid="{8999CDB1-B46E-40AF-A4B0-861A838F12A5}"/>
  </dataValidations>
  <pageMargins left="0.7" right="0.7" top="0.75" bottom="0.75" header="0.3" footer="0.3"/>
  <pageSetup paperSize="9" scale="34" orientation="portrait" r:id="rId1"/>
  <extLst>
    <ext xmlns:x14="http://schemas.microsoft.com/office/spreadsheetml/2009/9/main" uri="{CCE6A557-97BC-4b89-ADB6-D9C93CAAB3DF}">
      <x14:dataValidations xmlns:xm="http://schemas.microsoft.com/office/excel/2006/main" count="44">
        <x14:dataValidation type="list" allowBlank="1" showInputMessage="1" showErrorMessage="1" xr:uid="{00000000-0002-0000-0400-000022000000}">
          <x14:formula1>
            <xm:f>選択データ!$J$165:$L$165</xm:f>
          </x14:formula1>
          <xm:sqref>F24</xm:sqref>
        </x14:dataValidation>
        <x14:dataValidation type="list" allowBlank="1" showInputMessage="1" showErrorMessage="1" xr:uid="{00000000-0002-0000-0400-000023000000}">
          <x14:formula1>
            <xm:f>選択データ!$J$166:$L$166</xm:f>
          </x14:formula1>
          <xm:sqref>F26</xm:sqref>
        </x14:dataValidation>
        <x14:dataValidation type="list" allowBlank="1" showInputMessage="1" showErrorMessage="1" xr:uid="{00000000-0002-0000-0400-000028000000}">
          <x14:formula1>
            <xm:f>選択データ!$J$171:$M$171</xm:f>
          </x14:formula1>
          <xm:sqref>C46 C48</xm:sqref>
        </x14:dataValidation>
        <x14:dataValidation type="list" allowBlank="1" showInputMessage="1" showErrorMessage="1" xr:uid="{00000000-0002-0000-0400-000029000000}">
          <x14:formula1>
            <xm:f>選択データ!$J$175:$L$175</xm:f>
          </x14:formula1>
          <xm:sqref>C50</xm:sqref>
        </x14:dataValidation>
        <x14:dataValidation type="list" allowBlank="1" showInputMessage="1" showErrorMessage="1" xr:uid="{00000000-0002-0000-0400-000021000000}">
          <x14:formula1>
            <xm:f>選択データ!$B$206:$E$206</xm:f>
          </x14:formula1>
          <xm:sqref>F47</xm:sqref>
        </x14:dataValidation>
        <x14:dataValidation type="list" allowBlank="1" showInputMessage="1" showErrorMessage="1" xr:uid="{00000000-0002-0000-0400-000000000000}">
          <x14:formula1>
            <xm:f>選択データ!$B$151:$E$151</xm:f>
          </x14:formula1>
          <xm:sqref>C21 C28 C30</xm:sqref>
        </x14:dataValidation>
        <x14:dataValidation type="list" allowBlank="1" showInputMessage="1" showErrorMessage="1" xr:uid="{00000000-0002-0000-0400-000002000000}">
          <x14:formula1>
            <xm:f>選択データ!$B$202:$E$202</xm:f>
          </x14:formula1>
          <xm:sqref>F45</xm:sqref>
        </x14:dataValidation>
        <x14:dataValidation type="list" allowBlank="1" showInputMessage="1" showErrorMessage="1" prompt="★定性検査のみを実施した場合は以下の基準で入力してください_x000a_低　→　陰性_x000a_中　→　境界_x000a_高　→　陽性_x000a_" xr:uid="{00000000-0002-0000-0400-000003000000}">
          <x14:formula1>
            <xm:f>選択データ!$B$200:$E$200</xm:f>
          </x14:formula1>
          <xm:sqref>F37</xm:sqref>
        </x14:dataValidation>
        <x14:dataValidation type="list" allowBlank="1" showInputMessage="1" showErrorMessage="1" xr:uid="{00000000-0002-0000-0400-000004000000}">
          <x14:formula1>
            <xm:f>選択データ!$B$198:$E$198</xm:f>
          </x14:formula1>
          <xm:sqref>F36</xm:sqref>
        </x14:dataValidation>
        <x14:dataValidation type="list" allowBlank="1" showInputMessage="1" showErrorMessage="1" xr:uid="{00000000-0002-0000-0400-000005000000}">
          <x14:formula1>
            <xm:f>選択データ!$B$196:$E$196</xm:f>
          </x14:formula1>
          <xm:sqref>F35</xm:sqref>
        </x14:dataValidation>
        <x14:dataValidation type="list" allowBlank="1" showInputMessage="1" showErrorMessage="1" xr:uid="{00000000-0002-0000-0400-000006000000}">
          <x14:formula1>
            <xm:f>選択データ!$B$194:$E$194</xm:f>
          </x14:formula1>
          <xm:sqref>C42</xm:sqref>
        </x14:dataValidation>
        <x14:dataValidation type="list" allowBlank="1" showInputMessage="1" showErrorMessage="1" xr:uid="{00000000-0002-0000-0400-000007000000}">
          <x14:formula1>
            <xm:f>選択データ!$B$184:$E$184</xm:f>
          </x14:formula1>
          <xm:sqref>F25 F31 C38</xm:sqref>
        </x14:dataValidation>
        <x14:dataValidation type="list" allowBlank="1" showInputMessage="1" showErrorMessage="1" xr:uid="{00000000-0002-0000-0400-000008000000}">
          <x14:formula1>
            <xm:f>選択データ!$B$178:$E$178</xm:f>
          </x14:formula1>
          <xm:sqref>C36</xm:sqref>
        </x14:dataValidation>
        <x14:dataValidation type="list" allowBlank="1" showInputMessage="1" showErrorMessage="1" xr:uid="{00000000-0002-0000-0400-000009000000}">
          <x14:formula1>
            <xm:f>選択データ!$B$173:$E$173</xm:f>
          </x14:formula1>
          <xm:sqref>F16 C47 C49 F42</xm:sqref>
        </x14:dataValidation>
        <x14:dataValidation type="list" allowBlank="1" showInputMessage="1" showErrorMessage="1" xr:uid="{00000000-0002-0000-0400-00000A000000}">
          <x14:formula1>
            <xm:f>選択データ!$B$171:$E$171</xm:f>
          </x14:formula1>
          <xm:sqref>F15 F17 C45 F41</xm:sqref>
        </x14:dataValidation>
        <x14:dataValidation type="list" allowBlank="1" showInputMessage="1" showErrorMessage="1" xr:uid="{00000000-0002-0000-0400-00000B000000}">
          <x14:formula1>
            <xm:f>選択データ!$B$169:$E$169</xm:f>
          </x14:formula1>
          <xm:sqref>F14</xm:sqref>
        </x14:dataValidation>
        <x14:dataValidation type="list" allowBlank="1" showInputMessage="1" showErrorMessage="1" xr:uid="{00000000-0002-0000-0400-00000C000000}">
          <x14:formula1>
            <xm:f>選択データ!$B$192:$E$192</xm:f>
          </x14:formula1>
          <xm:sqref>C41</xm:sqref>
        </x14:dataValidation>
        <x14:dataValidation type="list" allowBlank="1" showInputMessage="1" showErrorMessage="1" xr:uid="{00000000-0002-0000-0400-00000D000000}">
          <x14:formula1>
            <xm:f>選択データ!$B$131:$E$131</xm:f>
          </x14:formula1>
          <xm:sqref>C11 M3</xm:sqref>
        </x14:dataValidation>
        <x14:dataValidation type="list" allowBlank="1" showInputMessage="1" showErrorMessage="1" xr:uid="{00000000-0002-0000-0400-00000E000000}">
          <x14:formula1>
            <xm:f>選択データ!$B$137:$E$137</xm:f>
          </x14:formula1>
          <xm:sqref>C14</xm:sqref>
        </x14:dataValidation>
        <x14:dataValidation type="list" allowBlank="1" showInputMessage="1" showErrorMessage="1" xr:uid="{00000000-0002-0000-0400-00000F000000}">
          <x14:formula1>
            <xm:f>選択データ!$B$139:$E$139</xm:f>
          </x14:formula1>
          <xm:sqref>C15</xm:sqref>
        </x14:dataValidation>
        <x14:dataValidation type="list" allowBlank="1" showInputMessage="1" showErrorMessage="1" xr:uid="{00000000-0002-0000-0400-000010000000}">
          <x14:formula1>
            <xm:f>選択データ!$B$143:$E$143</xm:f>
          </x14:formula1>
          <xm:sqref>C17</xm:sqref>
        </x14:dataValidation>
        <x14:dataValidation type="list" allowBlank="1" showInputMessage="1" showErrorMessage="1" xr:uid="{00000000-0002-0000-0400-000011000000}">
          <x14:formula1>
            <xm:f>選択データ!$B$147:$E$147</xm:f>
          </x14:formula1>
          <xm:sqref>C24 C19</xm:sqref>
        </x14:dataValidation>
        <x14:dataValidation type="list" allowBlank="1" showInputMessage="1" showErrorMessage="1" xr:uid="{00000000-0002-0000-0400-000012000000}">
          <x14:formula1>
            <xm:f>選択データ!$B$167:$E$167</xm:f>
          </x14:formula1>
          <xm:sqref>F13</xm:sqref>
        </x14:dataValidation>
        <x14:dataValidation type="list" allowBlank="1" showInputMessage="1" showErrorMessage="1" xr:uid="{00000000-0002-0000-0400-000013000000}">
          <x14:formula1>
            <xm:f>選択データ!$B$165:$F$165</xm:f>
          </x14:formula1>
          <xm:sqref>F12 F19 F23 F29</xm:sqref>
        </x14:dataValidation>
        <x14:dataValidation type="list" allowBlank="1" showInputMessage="1" showErrorMessage="1" xr:uid="{00000000-0002-0000-0400-000014000000}">
          <x14:formula1>
            <xm:f>選択データ!$B$190:$G$190</xm:f>
          </x14:formula1>
          <xm:sqref>C40</xm:sqref>
        </x14:dataValidation>
        <x14:dataValidation type="list" allowBlank="1" showInputMessage="1" showErrorMessage="1" xr:uid="{00000000-0002-0000-0400-000015000000}">
          <x14:formula1>
            <xm:f>選択データ!$B$163:$G$163</xm:f>
          </x14:formula1>
          <xm:sqref>F11</xm:sqref>
        </x14:dataValidation>
        <x14:dataValidation type="list" allowBlank="1" showInputMessage="1" showErrorMessage="1" xr:uid="{00000000-0002-0000-0400-000016000000}">
          <x14:formula1>
            <xm:f>選択データ!$B$186:$H$186</xm:f>
          </x14:formula1>
          <xm:sqref>C39</xm:sqref>
        </x14:dataValidation>
        <x14:dataValidation type="list" allowBlank="1" showInputMessage="1" showErrorMessage="1" xr:uid="{00000000-0002-0000-0400-000017000000}">
          <x14:formula1>
            <xm:f>選択データ!$B$180:$H$180</xm:f>
          </x14:formula1>
          <xm:sqref>C37</xm:sqref>
        </x14:dataValidation>
        <x14:dataValidation type="list" allowBlank="1" showInputMessage="1" showErrorMessage="1" xr:uid="{00000000-0002-0000-0400-000019000000}">
          <x14:formula1>
            <xm:f>選択データ!$B$133:$J$133</xm:f>
          </x14:formula1>
          <xm:sqref>C12</xm:sqref>
        </x14:dataValidation>
        <x14:dataValidation type="list" allowBlank="1" showInputMessage="1" showErrorMessage="1" xr:uid="{00000000-0002-0000-0400-00001B000000}">
          <x14:formula1>
            <xm:f>選択データ!$B$145:$F$145</xm:f>
          </x14:formula1>
          <xm:sqref>C18</xm:sqref>
        </x14:dataValidation>
        <x14:dataValidation type="list" allowBlank="1" showInputMessage="1" showErrorMessage="1" xr:uid="{00000000-0002-0000-0400-00001C000000}">
          <x14:formula1>
            <xm:f>選択データ!$B$157:$D$157</xm:f>
          </x14:formula1>
          <xm:sqref>C29</xm:sqref>
        </x14:dataValidation>
        <x14:dataValidation type="list" allowBlank="1" showInputMessage="1" showErrorMessage="1" xr:uid="{00000000-0002-0000-0400-00001D000000}">
          <x14:formula1>
            <xm:f>選択データ!$B$135:$G$135</xm:f>
          </x14:formula1>
          <xm:sqref>C13</xm:sqref>
        </x14:dataValidation>
        <x14:dataValidation type="list" allowBlank="1" showInputMessage="1" showErrorMessage="1" xr:uid="{00000000-0002-0000-0400-00001F000000}">
          <x14:formula1>
            <xm:f>選択データ!$B$175:$E$175</xm:f>
          </x14:formula1>
          <xm:sqref>F18</xm:sqref>
        </x14:dataValidation>
        <x14:dataValidation type="list" allowBlank="1" showInputMessage="1" showErrorMessage="1" xr:uid="{00000000-0002-0000-0400-000020000000}">
          <x14:formula1>
            <xm:f>選択データ!$B$204:$F$204</xm:f>
          </x14:formula1>
          <xm:sqref>F46</xm:sqref>
        </x14:dataValidation>
        <x14:dataValidation type="list" allowBlank="1" showInputMessage="1" showErrorMessage="1" xr:uid="{00000000-0002-0000-0400-000024000000}">
          <x14:formula1>
            <xm:f>選択データ!$B$155:$E$155</xm:f>
          </x14:formula1>
          <xm:sqref>C26:C27</xm:sqref>
        </x14:dataValidation>
        <x14:dataValidation type="list" allowBlank="1" showInputMessage="1" showErrorMessage="1" xr:uid="{00000000-0002-0000-0400-000025000000}">
          <x14:formula1>
            <xm:f>選択データ!$B$159:$D$159</xm:f>
          </x14:formula1>
          <xm:sqref>C31 F30 F32</xm:sqref>
        </x14:dataValidation>
        <x14:dataValidation type="list" allowBlank="1" showInputMessage="1" showErrorMessage="1" xr:uid="{00000000-0002-0000-0400-000026000000}">
          <x14:formula1>
            <xm:f>選択データ!$B$161:$D$161</xm:f>
          </x14:formula1>
          <xm:sqref>C32</xm:sqref>
        </x14:dataValidation>
        <x14:dataValidation type="list" allowBlank="1" showInputMessage="1" showErrorMessage="1" xr:uid="{00000000-0002-0000-0400-000027000000}">
          <x14:formula1>
            <xm:f>選択データ!$B$153:$E$153</xm:f>
          </x14:formula1>
          <xm:sqref>C22</xm:sqref>
        </x14:dataValidation>
        <x14:dataValidation type="list" allowBlank="1" showInputMessage="1" showErrorMessage="1" xr:uid="{00000000-0002-0000-0400-00002A000000}">
          <x14:formula1>
            <xm:f>選択データ!$B$149:$E$149</xm:f>
          </x14:formula1>
          <xm:sqref>C20</xm:sqref>
        </x14:dataValidation>
        <x14:dataValidation type="list" allowBlank="1" showInputMessage="1" showErrorMessage="1" xr:uid="{00000000-0002-0000-0400-00001A000000}">
          <x14:formula1>
            <xm:f>選択データ!$B$141:$J$141</xm:f>
          </x14:formula1>
          <xm:sqref>C16</xm:sqref>
        </x14:dataValidation>
        <x14:dataValidation type="list" allowBlank="1" showInputMessage="1" showErrorMessage="1" xr:uid="{9BA5B4C1-A691-44E9-A9FB-0FC12554F431}">
          <x14:formula1>
            <xm:f>選択データ!$B$95:$D$95</xm:f>
          </x14:formula1>
          <xm:sqref>C3:D3</xm:sqref>
        </x14:dataValidation>
        <x14:dataValidation type="list" allowBlank="1" showInputMessage="1" showErrorMessage="1" prompt="該当部位が無い場合は_x000a_このセルでその他を選択し、_x000a_記述式と書かれたセルに具体的にご記入ください" xr:uid="{4DD671A7-F39A-44BF-AF36-53C02EE754BC}">
          <x14:formula1>
            <xm:f>選択データ!$G$95:$BB$95</xm:f>
          </x14:formula1>
          <xm:sqref>C4</xm:sqref>
        </x14:dataValidation>
        <x14:dataValidation type="list" allowBlank="1" showInputMessage="1" showErrorMessage="1" xr:uid="{BDDDBE04-D885-4D21-A4B3-5A32EE102A0C}">
          <x14:formula1>
            <xm:f>選択データ!$G$95:$BB$95</xm:f>
          </x14:formula1>
          <xm:sqref>C5:C8 D4:D8</xm:sqref>
        </x14:dataValidation>
        <x14:dataValidation type="list" allowBlank="1" showInputMessage="1" showErrorMessage="1" xr:uid="{00000000-0002-0000-0400-00001E000000}">
          <x14:formula1>
            <xm:f>選択データ!$J$173:$L$173</xm:f>
          </x14:formula1>
          <xm:sqref>F20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FAAEB-D2E0-4C9F-882E-99FA30504D49}">
  <sheetPr>
    <tabColor theme="4" tint="-0.249977111117893"/>
    <pageSetUpPr fitToPage="1"/>
  </sheetPr>
  <dimension ref="B1:N78"/>
  <sheetViews>
    <sheetView showGridLines="0" view="pageBreakPreview" zoomScale="61" zoomScaleNormal="87" workbookViewId="0">
      <selection activeCell="A4" sqref="A4:XFD4"/>
    </sheetView>
  </sheetViews>
  <sheetFormatPr defaultRowHeight="18"/>
  <cols>
    <col min="2" max="2" width="14.3984375" customWidth="1"/>
    <col min="3" max="3" width="8.796875" customWidth="1"/>
    <col min="5" max="5" width="24" customWidth="1"/>
    <col min="6" max="6" width="24.69921875" customWidth="1"/>
    <col min="7" max="7" width="21.69921875" customWidth="1"/>
    <col min="8" max="8" width="16.09765625" customWidth="1"/>
    <col min="9" max="9" width="17.19921875" customWidth="1"/>
    <col min="10" max="10" width="13.69921875" bestFit="1" customWidth="1"/>
    <col min="11" max="11" width="14.3984375" customWidth="1"/>
    <col min="13" max="13" width="15.09765625" customWidth="1"/>
    <col min="14" max="14" width="13.09765625" customWidth="1"/>
  </cols>
  <sheetData>
    <row r="1" spans="2:14" ht="26.4">
      <c r="B1" s="407" t="s">
        <v>4793</v>
      </c>
      <c r="C1" s="407"/>
      <c r="D1" s="407"/>
      <c r="E1" s="407"/>
      <c r="F1" s="407"/>
      <c r="G1" s="407"/>
      <c r="H1" s="407"/>
      <c r="I1" s="407"/>
      <c r="J1" s="407"/>
      <c r="K1" s="407"/>
      <c r="L1" s="407"/>
      <c r="M1" s="407"/>
      <c r="N1" s="407"/>
    </row>
    <row r="2" spans="2:14" ht="18" hidden="1" customHeight="1">
      <c r="B2" s="96"/>
      <c r="C2" s="96"/>
      <c r="D2" s="96"/>
      <c r="E2" s="96"/>
      <c r="F2" s="96"/>
      <c r="G2" s="96"/>
      <c r="H2" s="96"/>
      <c r="I2" s="96"/>
      <c r="J2" s="96"/>
      <c r="K2" s="96"/>
      <c r="L2" s="96"/>
      <c r="M2" s="96"/>
      <c r="N2" s="96"/>
    </row>
    <row r="3" spans="2:14" ht="18.600000000000001" thickBot="1">
      <c r="B3" s="408"/>
      <c r="C3" s="408"/>
      <c r="D3" s="408"/>
      <c r="E3" s="408"/>
      <c r="F3" s="408"/>
      <c r="G3" s="408"/>
      <c r="H3" s="408"/>
      <c r="I3" s="408"/>
      <c r="J3" s="409"/>
      <c r="K3" s="409"/>
    </row>
    <row r="4" spans="2:14" ht="25.05" customHeight="1" thickBot="1">
      <c r="B4" s="458" t="s">
        <v>4845</v>
      </c>
      <c r="C4" s="459"/>
      <c r="D4" s="459"/>
      <c r="E4" s="459"/>
      <c r="F4" s="459"/>
      <c r="G4" s="459"/>
      <c r="H4" s="460"/>
    </row>
    <row r="5" spans="2:14" ht="25.05" customHeight="1" thickBot="1">
      <c r="B5" s="416" t="s">
        <v>4794</v>
      </c>
      <c r="C5" s="417"/>
      <c r="D5" s="418"/>
      <c r="E5" s="419" t="str">
        <f>IF(基本情報!C3="","-",基本情報!C3)</f>
        <v>-</v>
      </c>
      <c r="F5" s="420"/>
      <c r="G5" s="420"/>
      <c r="H5" s="421"/>
    </row>
    <row r="6" spans="2:14" ht="25.05" customHeight="1" thickBot="1">
      <c r="B6" s="422" t="s">
        <v>4846</v>
      </c>
      <c r="C6" s="423"/>
      <c r="D6" s="423"/>
      <c r="E6" s="423"/>
      <c r="F6" s="423"/>
      <c r="G6" s="423"/>
      <c r="H6" s="423"/>
      <c r="I6" s="423"/>
      <c r="J6" s="423"/>
      <c r="K6" s="423"/>
      <c r="L6" s="423"/>
      <c r="M6" s="423"/>
      <c r="N6" s="424"/>
    </row>
    <row r="7" spans="2:14" ht="25.05" customHeight="1">
      <c r="B7" s="399" t="s">
        <v>4795</v>
      </c>
      <c r="C7" s="425"/>
      <c r="D7" s="400"/>
      <c r="E7" s="396" t="str">
        <f>IF(基本情報!C5="","-",基本情報!C5)</f>
        <v>-</v>
      </c>
      <c r="F7" s="397"/>
      <c r="G7" s="397"/>
      <c r="H7" s="398"/>
      <c r="I7" s="127" t="s">
        <v>4796</v>
      </c>
      <c r="J7" s="381" t="str">
        <f>IF(基本情報!C6="","-",基本情報!C6)</f>
        <v>-</v>
      </c>
      <c r="K7" s="382"/>
      <c r="L7" s="382"/>
      <c r="M7" s="382"/>
      <c r="N7" s="382"/>
    </row>
    <row r="8" spans="2:14" ht="25.05" customHeight="1">
      <c r="B8" s="413" t="s">
        <v>492</v>
      </c>
      <c r="C8" s="414"/>
      <c r="D8" s="415"/>
      <c r="E8" s="410" t="str">
        <f>IF(基本情報!C7="","-",基本情報!C7)</f>
        <v>-</v>
      </c>
      <c r="F8" s="411"/>
      <c r="G8" s="412"/>
      <c r="H8" s="129"/>
      <c r="I8" s="129"/>
      <c r="J8" s="129"/>
      <c r="K8" s="129"/>
      <c r="L8" s="129"/>
      <c r="M8" s="129"/>
      <c r="N8" s="129"/>
    </row>
    <row r="9" spans="2:14" ht="25.05" customHeight="1">
      <c r="B9" s="401" t="s">
        <v>4797</v>
      </c>
      <c r="C9" s="402"/>
      <c r="D9" s="403" t="str">
        <f>IF(基本情報!C8="","-",基本情報!C8)</f>
        <v>-</v>
      </c>
      <c r="E9" s="404"/>
      <c r="F9" s="404"/>
      <c r="G9" s="404"/>
      <c r="H9" s="404"/>
      <c r="I9" s="404"/>
      <c r="J9" s="404"/>
      <c r="K9" s="404"/>
      <c r="L9" s="404"/>
      <c r="M9" s="404"/>
      <c r="N9" s="405"/>
    </row>
    <row r="10" spans="2:14" ht="25.05" customHeight="1">
      <c r="B10" s="401" t="s">
        <v>4798</v>
      </c>
      <c r="C10" s="402"/>
      <c r="D10" s="403" t="str">
        <f>IF(基本情報!C9="","-",基本情報!C9)</f>
        <v>-</v>
      </c>
      <c r="E10" s="404"/>
      <c r="F10" s="404"/>
      <c r="G10" s="405"/>
      <c r="H10" s="401" t="s">
        <v>4799</v>
      </c>
      <c r="I10" s="402"/>
      <c r="J10" s="403" t="str">
        <f>IF(AND(D10="その他(Other)",基本情報!C16=""),"患者基本情報のシートにがん種区分（その他の場合具体的に）を記入してください",IF(基本情報!C16="","-",基本情報!C16))</f>
        <v>-</v>
      </c>
      <c r="K10" s="404"/>
      <c r="L10" s="404"/>
      <c r="M10" s="404"/>
      <c r="N10" s="405"/>
    </row>
    <row r="11" spans="2:14" ht="25.05" customHeight="1">
      <c r="B11" s="401" t="s">
        <v>4800</v>
      </c>
      <c r="C11" s="402"/>
      <c r="D11" s="403" t="str">
        <f>IF(基本情報!C10="","-",基本情報!C10)</f>
        <v>-</v>
      </c>
      <c r="E11" s="404"/>
      <c r="F11" s="404"/>
      <c r="G11" s="405"/>
      <c r="H11" s="401" t="s">
        <v>4801</v>
      </c>
      <c r="I11" s="406"/>
      <c r="J11" s="402"/>
      <c r="K11" s="403" t="str">
        <f>IF(基本情報!C13="","-",基本情報!C13)</f>
        <v>-</v>
      </c>
      <c r="L11" s="404"/>
      <c r="M11" s="404"/>
      <c r="N11" s="405"/>
    </row>
    <row r="12" spans="2:14" ht="25.05" customHeight="1">
      <c r="B12" s="401" t="s">
        <v>4802</v>
      </c>
      <c r="C12" s="402"/>
      <c r="D12" s="403" t="str">
        <f>IF(基本情報!C11="","-",基本情報!C11)</f>
        <v>-</v>
      </c>
      <c r="E12" s="404"/>
      <c r="F12" s="404"/>
      <c r="G12" s="405"/>
      <c r="H12" s="401" t="s">
        <v>4803</v>
      </c>
      <c r="I12" s="406"/>
      <c r="J12" s="402"/>
      <c r="K12" s="403" t="str">
        <f>IF(基本情報!C14="","-",基本情報!C14)</f>
        <v>-</v>
      </c>
      <c r="L12" s="404"/>
      <c r="M12" s="404"/>
      <c r="N12" s="405"/>
    </row>
    <row r="13" spans="2:14" ht="25.05" customHeight="1">
      <c r="B13" s="401" t="s">
        <v>4804</v>
      </c>
      <c r="C13" s="402"/>
      <c r="D13" s="403" t="str">
        <f>IF(基本情報!C12="","-",基本情報!C12)</f>
        <v>-</v>
      </c>
      <c r="E13" s="404"/>
      <c r="F13" s="404"/>
      <c r="G13" s="405"/>
      <c r="H13" s="401" t="s">
        <v>4805</v>
      </c>
      <c r="I13" s="406"/>
      <c r="J13" s="402"/>
      <c r="K13" s="403" t="str">
        <f>IF(基本情報!C15="","-",基本情報!C15)</f>
        <v>-</v>
      </c>
      <c r="L13" s="404"/>
      <c r="M13" s="404"/>
      <c r="N13" s="405"/>
    </row>
    <row r="14" spans="2:14" ht="25.05" customHeight="1">
      <c r="B14" s="401" t="s">
        <v>495</v>
      </c>
      <c r="C14" s="402"/>
      <c r="D14" s="410" t="str">
        <f>IF(基本情報!C17="","-",基本情報!C17)</f>
        <v>-</v>
      </c>
      <c r="E14" s="411"/>
      <c r="F14" s="411"/>
      <c r="G14" s="411"/>
      <c r="H14" s="412"/>
      <c r="I14" s="401" t="s">
        <v>496</v>
      </c>
      <c r="J14" s="402"/>
      <c r="K14" s="403" t="str">
        <f>IF(基本情報!C18="","-",基本情報!C18)</f>
        <v>-</v>
      </c>
      <c r="L14" s="404"/>
      <c r="M14" s="404"/>
      <c r="N14" s="405"/>
    </row>
    <row r="15" spans="2:14" ht="25.05" customHeight="1" thickBot="1">
      <c r="B15" s="426" t="s">
        <v>4806</v>
      </c>
      <c r="C15" s="427"/>
      <c r="D15" s="428" t="str">
        <f>IF(基本情報!C19="","-",基本情報!C19)</f>
        <v>-</v>
      </c>
      <c r="E15" s="428"/>
      <c r="F15" s="428"/>
      <c r="G15" s="428"/>
      <c r="H15" s="428"/>
      <c r="I15" s="428"/>
      <c r="J15" s="428"/>
      <c r="K15" s="428"/>
      <c r="L15" s="428"/>
      <c r="M15" s="428"/>
      <c r="N15" s="429"/>
    </row>
    <row r="16" spans="2:14" ht="25.05" customHeight="1" thickBot="1">
      <c r="B16" s="422" t="s">
        <v>1790</v>
      </c>
      <c r="C16" s="423"/>
      <c r="D16" s="423"/>
      <c r="E16" s="423"/>
      <c r="F16" s="423"/>
      <c r="G16" s="423"/>
      <c r="H16" s="423"/>
      <c r="I16" s="423"/>
      <c r="J16" s="423"/>
      <c r="K16" s="423"/>
      <c r="L16" s="423"/>
      <c r="M16" s="423"/>
      <c r="N16" s="424"/>
    </row>
    <row r="17" spans="2:14" ht="25.05" customHeight="1">
      <c r="B17" s="432" t="s">
        <v>1791</v>
      </c>
      <c r="C17" s="433"/>
      <c r="D17" s="442" t="e">
        <f>IF(#REF!="","-",#REF!)</f>
        <v>#REF!</v>
      </c>
      <c r="E17" s="443"/>
      <c r="F17" s="444"/>
      <c r="G17" s="101"/>
      <c r="H17" s="102"/>
      <c r="I17" s="100"/>
      <c r="J17" s="103"/>
      <c r="K17" s="103"/>
      <c r="L17" s="103"/>
    </row>
    <row r="18" spans="2:14" ht="25.05" customHeight="1">
      <c r="B18" s="430" t="s">
        <v>4848</v>
      </c>
      <c r="C18" s="431"/>
      <c r="D18" s="445" t="e">
        <f>IF(#REF!="","-",#REF!)</f>
        <v>#REF!</v>
      </c>
      <c r="E18" s="446"/>
      <c r="F18" s="447"/>
      <c r="G18" s="81" t="s">
        <v>4807</v>
      </c>
      <c r="H18" s="130" t="e">
        <f>IF(#REF!="","-",#REF!)</f>
        <v>#REF!</v>
      </c>
      <c r="I18" s="103"/>
      <c r="J18" s="103"/>
      <c r="K18" s="103"/>
      <c r="L18" s="103"/>
    </row>
    <row r="19" spans="2:14" ht="25.05" customHeight="1">
      <c r="B19" s="434" t="s">
        <v>4849</v>
      </c>
      <c r="C19" s="435"/>
      <c r="D19" s="448" t="e">
        <f>IF(#REF!="","-",#REF!)</f>
        <v>#REF!</v>
      </c>
      <c r="E19" s="449"/>
      <c r="F19" s="450"/>
      <c r="G19" s="5" t="s">
        <v>4808</v>
      </c>
      <c r="H19" s="130" t="e">
        <f>IF(#REF!="","-",#REF!)</f>
        <v>#REF!</v>
      </c>
      <c r="I19" s="103"/>
      <c r="J19" s="103"/>
      <c r="K19" s="103"/>
      <c r="L19" s="103"/>
    </row>
    <row r="20" spans="2:14" ht="25.05" customHeight="1" thickBot="1">
      <c r="B20" s="436" t="s">
        <v>4809</v>
      </c>
      <c r="C20" s="437"/>
      <c r="D20" s="438" t="e">
        <f>IF(#REF!="","-",#REF!)</f>
        <v>#REF!</v>
      </c>
      <c r="E20" s="439"/>
      <c r="F20" s="440"/>
      <c r="G20" s="23" t="s">
        <v>4810</v>
      </c>
      <c r="H20" s="130" t="e">
        <f>IF(#REF!="","-",#REF!)</f>
        <v>#REF!</v>
      </c>
      <c r="I20" s="103"/>
      <c r="J20" s="103"/>
      <c r="K20" s="103"/>
      <c r="L20" s="103"/>
    </row>
    <row r="21" spans="2:14" ht="25.05" customHeight="1" thickBot="1">
      <c r="B21" s="391" t="s">
        <v>4847</v>
      </c>
      <c r="C21" s="392"/>
      <c r="D21" s="392"/>
      <c r="E21" s="392"/>
      <c r="F21" s="392"/>
      <c r="G21" s="392"/>
      <c r="H21" s="392"/>
      <c r="I21" s="392"/>
      <c r="J21" s="392"/>
      <c r="K21" s="392"/>
      <c r="L21" s="392"/>
      <c r="M21" s="392"/>
      <c r="N21" s="393"/>
    </row>
    <row r="22" spans="2:14" ht="25.05" customHeight="1">
      <c r="B22" s="394" t="s">
        <v>4811</v>
      </c>
      <c r="C22" s="395"/>
      <c r="D22" s="396" t="e">
        <f>IF(#REF!="","-",#REF!)</f>
        <v>#REF!</v>
      </c>
      <c r="E22" s="397"/>
      <c r="F22" s="397"/>
      <c r="G22" s="397"/>
      <c r="H22" s="397"/>
      <c r="I22" s="397"/>
      <c r="J22" s="398"/>
      <c r="K22" s="399" t="s">
        <v>4812</v>
      </c>
      <c r="L22" s="400"/>
      <c r="M22" s="381" t="e">
        <f>IF(#REF!="","-",#REF!)</f>
        <v>#REF!</v>
      </c>
      <c r="N22" s="441"/>
    </row>
    <row r="23" spans="2:14" ht="25.05" customHeight="1">
      <c r="B23" s="430" t="s">
        <v>1798</v>
      </c>
      <c r="C23" s="431"/>
      <c r="D23" s="410" t="e">
        <f>IF(#REF!="","-",#REF!)</f>
        <v>#REF!</v>
      </c>
      <c r="E23" s="412"/>
      <c r="F23" s="131" t="e">
        <f>IF(#REF!="","-",#REF!)</f>
        <v>#REF!</v>
      </c>
      <c r="G23" s="132" t="s">
        <v>4813</v>
      </c>
      <c r="H23" s="133" t="e">
        <f>IF(#REF!="","-",#REF!)</f>
        <v>#REF!</v>
      </c>
      <c r="I23" s="132" t="s">
        <v>4814</v>
      </c>
      <c r="J23" s="128" t="s">
        <v>4815</v>
      </c>
      <c r="K23" s="403" t="e">
        <f>IF(#REF!="","-",#REF!)</f>
        <v>#REF!</v>
      </c>
      <c r="L23" s="405"/>
    </row>
    <row r="24" spans="2:14" ht="25.05" customHeight="1">
      <c r="B24" s="430" t="s">
        <v>4816</v>
      </c>
      <c r="C24" s="431"/>
      <c r="D24" s="403" t="e">
        <f>IF(#REF!="","-",#REF!)</f>
        <v>#REF!</v>
      </c>
      <c r="E24" s="405"/>
      <c r="F24" s="134"/>
      <c r="G24" s="134"/>
      <c r="H24" s="134"/>
      <c r="I24" s="134"/>
      <c r="J24" s="134"/>
      <c r="K24" s="106"/>
      <c r="L24" s="106"/>
      <c r="M24" s="106"/>
      <c r="N24" s="106"/>
    </row>
    <row r="25" spans="2:14" ht="25.05" customHeight="1" thickBot="1">
      <c r="B25" s="430" t="s">
        <v>4817</v>
      </c>
      <c r="C25" s="431"/>
      <c r="D25" s="403" t="e">
        <f>IF(#REF!="","-",#REF!)</f>
        <v>#REF!</v>
      </c>
      <c r="E25" s="405"/>
      <c r="F25" s="401" t="s">
        <v>4818</v>
      </c>
      <c r="G25" s="402"/>
      <c r="H25" s="403" t="e">
        <f>IF(#REF!="","-",#REF!)</f>
        <v>#REF!</v>
      </c>
      <c r="I25" s="405"/>
      <c r="J25" s="93"/>
      <c r="K25" s="106"/>
      <c r="L25" s="106"/>
      <c r="M25" s="106"/>
      <c r="N25" s="106"/>
    </row>
    <row r="26" spans="2:14" ht="25.05" customHeight="1">
      <c r="B26" s="401" t="s">
        <v>4819</v>
      </c>
      <c r="C26" s="402"/>
      <c r="D26" s="403" t="e">
        <f>IF(#REF!="","-",#REF!)</f>
        <v>#REF!</v>
      </c>
      <c r="E26" s="405"/>
      <c r="F26" s="399" t="s">
        <v>2974</v>
      </c>
      <c r="G26" s="400"/>
      <c r="H26" s="396" t="e">
        <f>IF(#REF!="","-",#REF!)</f>
        <v>#REF!</v>
      </c>
      <c r="I26" s="398"/>
      <c r="J26" s="135" t="s">
        <v>4850</v>
      </c>
      <c r="K26" s="396" t="e">
        <f>IF(#REF!="","-",#REF!)</f>
        <v>#REF!</v>
      </c>
      <c r="L26" s="398"/>
      <c r="M26" s="107"/>
      <c r="N26" s="106"/>
    </row>
    <row r="27" spans="2:14" ht="25.05" customHeight="1">
      <c r="B27" s="132" t="s">
        <v>4820</v>
      </c>
      <c r="C27" s="403" t="e">
        <f>IF(#REF!="","-",#REF!)</f>
        <v>#REF!</v>
      </c>
      <c r="D27" s="405"/>
      <c r="E27" s="132" t="s">
        <v>4821</v>
      </c>
      <c r="F27" s="403" t="e">
        <f>IF(#REF!="","-",#REF!)</f>
        <v>#REF!</v>
      </c>
      <c r="G27" s="405"/>
      <c r="H27" s="137" t="s">
        <v>4851</v>
      </c>
      <c r="I27" s="403" t="e">
        <f>IF(#REF!="","-",#REF!)</f>
        <v>#REF!</v>
      </c>
      <c r="J27" s="405"/>
      <c r="K27" s="132" t="s">
        <v>4822</v>
      </c>
      <c r="L27" s="403" t="e">
        <f>IF(#REF!="","-",#REF!)</f>
        <v>#REF!</v>
      </c>
      <c r="M27" s="405"/>
      <c r="N27" s="54"/>
    </row>
    <row r="28" spans="2:14" ht="25.05" customHeight="1">
      <c r="B28" s="132" t="s">
        <v>4823</v>
      </c>
      <c r="C28" s="403" t="e">
        <f>IF(#REF!="","-",#REF!)</f>
        <v>#REF!</v>
      </c>
      <c r="D28" s="405"/>
      <c r="E28" s="132" t="s">
        <v>4823</v>
      </c>
      <c r="F28" s="403" t="e">
        <f>IF(#REF!="","-",#REF!)</f>
        <v>#REF!</v>
      </c>
      <c r="G28" s="405"/>
      <c r="H28" s="132" t="s">
        <v>4823</v>
      </c>
      <c r="I28" s="403" t="e">
        <f>IF(#REF!="","-",#REF!)</f>
        <v>#REF!</v>
      </c>
      <c r="J28" s="405"/>
      <c r="K28" s="132" t="s">
        <v>4823</v>
      </c>
      <c r="L28" s="403" t="e">
        <f>IF(#REF!="","-",#REF!)</f>
        <v>#REF!</v>
      </c>
      <c r="M28" s="405"/>
    </row>
    <row r="29" spans="2:14" ht="25.05" customHeight="1">
      <c r="B29" s="132" t="s">
        <v>4824</v>
      </c>
      <c r="C29" s="403" t="e">
        <f>IF(#REF!="","-",#REF!)</f>
        <v>#REF!</v>
      </c>
      <c r="D29" s="405"/>
      <c r="E29" s="132" t="s">
        <v>4824</v>
      </c>
      <c r="F29" s="403" t="e">
        <f>IF(#REF!="","-",#REF!)</f>
        <v>#REF!</v>
      </c>
      <c r="G29" s="405"/>
      <c r="H29" s="132" t="s">
        <v>4824</v>
      </c>
      <c r="I29" s="403" t="e">
        <f>IF(#REF!="","-",#REF!)</f>
        <v>#REF!</v>
      </c>
      <c r="J29" s="405"/>
      <c r="K29" s="132" t="s">
        <v>4824</v>
      </c>
      <c r="L29" s="403" t="e">
        <f>IF(#REF!="","-",#REF!)</f>
        <v>#REF!</v>
      </c>
      <c r="M29" s="405"/>
    </row>
    <row r="30" spans="2:14" ht="25.05" customHeight="1">
      <c r="B30" s="132" t="s">
        <v>4825</v>
      </c>
      <c r="C30" s="403" t="e">
        <f>IF(#REF!="","-",#REF!)</f>
        <v>#REF!</v>
      </c>
      <c r="D30" s="405"/>
      <c r="E30" s="132" t="s">
        <v>4825</v>
      </c>
      <c r="F30" s="403" t="e">
        <f>IF(#REF!="","-",#REF!)</f>
        <v>#REF!</v>
      </c>
      <c r="G30" s="405"/>
      <c r="H30" s="132" t="s">
        <v>4825</v>
      </c>
      <c r="I30" s="403" t="e">
        <f>IF(#REF!="","-",#REF!)</f>
        <v>#REF!</v>
      </c>
      <c r="J30" s="405"/>
      <c r="K30" s="132" t="s">
        <v>4825</v>
      </c>
      <c r="L30" s="403" t="e">
        <f>IF(#REF!="","-",#REF!)</f>
        <v>#REF!</v>
      </c>
      <c r="M30" s="405"/>
    </row>
    <row r="31" spans="2:14" ht="25.05" customHeight="1">
      <c r="B31" s="132" t="s">
        <v>4826</v>
      </c>
      <c r="C31" s="403" t="e">
        <f>IF(#REF!="","-",#REF!)</f>
        <v>#REF!</v>
      </c>
      <c r="D31" s="405"/>
      <c r="E31" s="132" t="s">
        <v>4826</v>
      </c>
      <c r="F31" s="403" t="e">
        <f>IF(#REF!="","-",#REF!)</f>
        <v>#REF!</v>
      </c>
      <c r="G31" s="405"/>
      <c r="H31" s="132" t="s">
        <v>4826</v>
      </c>
      <c r="I31" s="403" t="e">
        <f>IF(#REF!="","-",#REF!)</f>
        <v>#REF!</v>
      </c>
      <c r="J31" s="405"/>
      <c r="K31" s="132" t="s">
        <v>4826</v>
      </c>
      <c r="L31" s="403" t="e">
        <f>IF(#REF!="","-",#REF!)</f>
        <v>#REF!</v>
      </c>
      <c r="M31" s="405"/>
    </row>
    <row r="32" spans="2:14" ht="25.05" customHeight="1">
      <c r="B32" s="132" t="s">
        <v>4827</v>
      </c>
      <c r="C32" s="403" t="e">
        <f>IF(#REF!="","-",#REF!)</f>
        <v>#REF!</v>
      </c>
      <c r="D32" s="405"/>
      <c r="E32" s="132" t="s">
        <v>4827</v>
      </c>
      <c r="F32" s="403" t="e">
        <f>IF(#REF!="","-",#REF!)</f>
        <v>#REF!</v>
      </c>
      <c r="G32" s="405"/>
      <c r="H32" s="132" t="s">
        <v>4827</v>
      </c>
      <c r="I32" s="403" t="e">
        <f>IF(#REF!="","-",#REF!)</f>
        <v>#REF!</v>
      </c>
      <c r="J32" s="405"/>
      <c r="K32" s="132" t="s">
        <v>4827</v>
      </c>
      <c r="L32" s="403" t="e">
        <f>IF(#REF!="","-",#REF!)</f>
        <v>#REF!</v>
      </c>
      <c r="M32" s="405"/>
    </row>
    <row r="33" spans="2:14" ht="25.05" customHeight="1">
      <c r="B33" s="132" t="s">
        <v>4828</v>
      </c>
      <c r="C33" s="403" t="e">
        <f>IF(#REF!="","-",#REF!)</f>
        <v>#REF!</v>
      </c>
      <c r="D33" s="405"/>
      <c r="E33" s="132" t="s">
        <v>4828</v>
      </c>
      <c r="F33" s="403" t="e">
        <f>IF(#REF!="","-",#REF!)</f>
        <v>#REF!</v>
      </c>
      <c r="G33" s="405"/>
      <c r="H33" s="132" t="s">
        <v>4828</v>
      </c>
      <c r="I33" s="403" t="e">
        <f>IF(#REF!="","-",#REF!)</f>
        <v>#REF!</v>
      </c>
      <c r="J33" s="405"/>
      <c r="K33" s="132" t="s">
        <v>4828</v>
      </c>
      <c r="L33" s="403" t="e">
        <f>IF(#REF!="","-",#REF!)</f>
        <v>#REF!</v>
      </c>
      <c r="M33" s="405"/>
    </row>
    <row r="34" spans="2:14" ht="25.05" customHeight="1">
      <c r="B34" s="132" t="s">
        <v>508</v>
      </c>
      <c r="C34" s="403" t="e">
        <f>IF(#REF!="","-",#REF!)</f>
        <v>#REF!</v>
      </c>
      <c r="D34" s="405"/>
      <c r="E34" s="132" t="s">
        <v>508</v>
      </c>
      <c r="F34" s="403" t="e">
        <f>IF(#REF!="","-",#REF!)</f>
        <v>#REF!</v>
      </c>
      <c r="G34" s="405"/>
      <c r="H34" s="132" t="s">
        <v>508</v>
      </c>
      <c r="I34" s="403" t="e">
        <f>IF(#REF!="","-",#REF!)</f>
        <v>#REF!</v>
      </c>
      <c r="J34" s="405"/>
      <c r="K34" s="132" t="s">
        <v>508</v>
      </c>
      <c r="L34" s="403" t="e">
        <f>IF(#REF!="","-",#REF!)</f>
        <v>#REF!</v>
      </c>
      <c r="M34" s="405"/>
    </row>
    <row r="35" spans="2:14" ht="25.05" customHeight="1" thickBot="1">
      <c r="B35" s="136" t="s">
        <v>813</v>
      </c>
      <c r="C35" s="403" t="e">
        <f>IF(#REF!="","-",#REF!)</f>
        <v>#REF!</v>
      </c>
      <c r="D35" s="405"/>
      <c r="E35" s="136" t="s">
        <v>813</v>
      </c>
      <c r="F35" s="469" t="e">
        <f>IF(#REF!="","-",#REF!)</f>
        <v>#REF!</v>
      </c>
      <c r="G35" s="470"/>
      <c r="H35" s="136" t="s">
        <v>813</v>
      </c>
      <c r="I35" s="469" t="e">
        <f>IF(#REF!="","-",#REF!)</f>
        <v>#REF!</v>
      </c>
      <c r="J35" s="470"/>
      <c r="K35" s="136" t="s">
        <v>813</v>
      </c>
      <c r="L35" s="469" t="e">
        <f>IF(#REF!="","-",#REF!)</f>
        <v>#REF!</v>
      </c>
      <c r="M35" s="470"/>
    </row>
    <row r="36" spans="2:14" ht="25.05" customHeight="1" thickBot="1">
      <c r="B36" s="422" t="s">
        <v>1816</v>
      </c>
      <c r="C36" s="423"/>
      <c r="D36" s="423"/>
      <c r="E36" s="423"/>
      <c r="F36" s="423"/>
      <c r="G36" s="423"/>
      <c r="H36" s="423"/>
      <c r="I36" s="423"/>
      <c r="J36" s="423"/>
      <c r="K36" s="423"/>
      <c r="L36" s="423"/>
      <c r="M36" s="423"/>
      <c r="N36" s="424"/>
    </row>
    <row r="37" spans="2:14" ht="25.05" customHeight="1">
      <c r="B37" s="465" t="s">
        <v>1817</v>
      </c>
      <c r="C37" s="466"/>
      <c r="D37" s="467"/>
      <c r="E37" s="98" t="str">
        <f>IF(がん種情報!C3="","-",がん種情報!C3)</f>
        <v>-</v>
      </c>
      <c r="F37" s="108"/>
      <c r="G37" s="6"/>
      <c r="H37" s="4"/>
      <c r="I37" s="108"/>
      <c r="J37" s="108"/>
      <c r="K37" s="108"/>
      <c r="L37" s="108"/>
      <c r="M37" s="108"/>
      <c r="N37" s="108"/>
    </row>
    <row r="38" spans="2:14" ht="25.05" customHeight="1">
      <c r="B38" s="468" t="s">
        <v>1818</v>
      </c>
      <c r="C38" s="468"/>
      <c r="D38" s="468"/>
      <c r="E38" s="99" t="str">
        <f>IF(がん種情報!C4="","-",がん種情報!C4)</f>
        <v>-</v>
      </c>
      <c r="F38" s="99" t="str">
        <f>IF(がん種情報!C5="","-",がん種情報!C5)</f>
        <v>-</v>
      </c>
      <c r="G38" s="99" t="str">
        <f>IF(がん種情報!C6="","-",がん種情報!C6)</f>
        <v>-</v>
      </c>
      <c r="H38" s="99" t="str">
        <f>IF(がん種情報!C7="","-",がん種情報!C7)</f>
        <v>-</v>
      </c>
      <c r="I38" s="99" t="str">
        <f>IF(がん種情報!C8="","-",がん種情報!C8)</f>
        <v>-</v>
      </c>
    </row>
    <row r="39" spans="2:14" ht="25.05" customHeight="1">
      <c r="B39" s="468"/>
      <c r="C39" s="468"/>
      <c r="D39" s="468"/>
      <c r="E39" s="99" t="str">
        <f>IF(がん種情報!D4="","-",がん種情報!D4)</f>
        <v>-</v>
      </c>
      <c r="F39" s="99" t="str">
        <f>IF(がん種情報!D5="","-",がん種情報!D5)</f>
        <v>-</v>
      </c>
      <c r="G39" s="97" t="str">
        <f>IF(がん種情報!D6="","-",がん種情報!D6)</f>
        <v>-</v>
      </c>
      <c r="H39" s="99" t="str">
        <f>IF(がん種情報!D7="","-",がん種情報!D7)</f>
        <v>-</v>
      </c>
      <c r="I39" s="99" t="str">
        <f>IF(がん種情報!D8="","-",がん種情報!D8)</f>
        <v>-</v>
      </c>
    </row>
    <row r="40" spans="2:14" ht="25.05" customHeight="1">
      <c r="B40" s="468"/>
      <c r="C40" s="468"/>
      <c r="D40" s="468"/>
      <c r="E40" s="99" t="str">
        <f>IF(がん種情報!E7="","-",がん種情報!E7)</f>
        <v>-</v>
      </c>
      <c r="F40" s="109"/>
      <c r="G40" s="4"/>
      <c r="H40" s="138"/>
      <c r="I40" s="138"/>
      <c r="J40" s="4"/>
    </row>
    <row r="41" spans="2:14" ht="25.05" customHeight="1">
      <c r="B41" s="468"/>
      <c r="C41" s="468"/>
      <c r="D41" s="468"/>
      <c r="E41" s="97" t="str">
        <f>IF(がん種情報!E8="","-",がん種情報!E8)</f>
        <v>-</v>
      </c>
      <c r="F41" s="110"/>
      <c r="G41" s="4"/>
      <c r="H41" s="4"/>
      <c r="I41" s="4"/>
      <c r="J41" s="4"/>
    </row>
    <row r="42" spans="2:14" ht="18.600000000000001" thickBot="1">
      <c r="B42" s="106"/>
      <c r="C42" s="108"/>
      <c r="D42" s="106"/>
      <c r="E42" s="106"/>
      <c r="F42" s="106"/>
      <c r="G42" s="106"/>
      <c r="H42" s="106"/>
      <c r="I42" s="106"/>
      <c r="J42" s="106"/>
      <c r="K42" s="106"/>
      <c r="L42" s="106"/>
      <c r="M42" s="106"/>
      <c r="N42" s="106"/>
    </row>
    <row r="43" spans="2:14" ht="25.05" customHeight="1" thickBot="1">
      <c r="B43" s="373" t="s">
        <v>2131</v>
      </c>
      <c r="C43" s="374"/>
      <c r="D43" s="374"/>
      <c r="E43" s="374"/>
      <c r="F43" s="374"/>
      <c r="G43" s="375"/>
      <c r="H43" s="111"/>
      <c r="I43" s="373" t="s">
        <v>4858</v>
      </c>
      <c r="J43" s="374"/>
      <c r="K43" s="374"/>
      <c r="L43" s="375"/>
      <c r="M43" s="451" t="s">
        <v>4861</v>
      </c>
      <c r="N43" s="375"/>
    </row>
    <row r="44" spans="2:14" ht="25.05" customHeight="1">
      <c r="B44" s="454" t="s">
        <v>4829</v>
      </c>
      <c r="C44" s="455"/>
      <c r="D44" s="385" t="str">
        <f>IF(AND(がん種情報!$C$10="要入力",がん種情報!$C$11=""),"3.がん種情報の「EGFR」を入力してください",IF(がん種情報!$C$11="","-",がん種情報!C11))</f>
        <v>-</v>
      </c>
      <c r="E44" s="385"/>
      <c r="F44" s="156" t="s">
        <v>1824</v>
      </c>
      <c r="G44" s="157" t="str">
        <f>IF(AND(D44="陽性",がん種情報!$C$12=""),"3.がん種情報の「EGFR-type」を入力してください",IF(がん種情報!$C$12="","-",がん種情報!$C$12))</f>
        <v>-</v>
      </c>
      <c r="H44" s="106"/>
      <c r="I44" s="387" t="s">
        <v>1822</v>
      </c>
      <c r="J44" s="388"/>
      <c r="K44" s="389" t="e">
        <f>IF(AND(がん種情報!#REF!="要入力",がん種情報!#REF!=""),"3.がん種情報の「KRAS」を入力してください",IF(がん種情報!#REF!="","-",がん種情報!#REF!))</f>
        <v>#REF!</v>
      </c>
      <c r="L44" s="388"/>
      <c r="M44" s="158" t="s">
        <v>900</v>
      </c>
      <c r="N44" s="159" t="e">
        <f>IF(AND(がん種情報!#REF!="要入力",がん種情報!#REF!=""),"3.がん種情報の「HBsAg」を入力してください",IF(がん種情報!#REF!="","-",がん種情報!#REF!))</f>
        <v>#REF!</v>
      </c>
    </row>
    <row r="45" spans="2:14" ht="25.05" customHeight="1">
      <c r="B45" s="456" t="s">
        <v>4830</v>
      </c>
      <c r="C45" s="457"/>
      <c r="D45" s="386" t="str">
        <f>IF($D$44="-","-",IF(AND($D$44&lt;&gt;"不明or未検査",がん種情報!$C$13=""),"3.がん種情報の「EGFR-検査方法」を入力してください",IF(がん種情報!C13="","-",がん種情報!C13)))</f>
        <v>-</v>
      </c>
      <c r="E45" s="386"/>
      <c r="F45" s="105" t="s">
        <v>861</v>
      </c>
      <c r="G45" s="153" t="str">
        <f>IF(AND(がん種情報!$C$10="要入力",がん種情報!$C$14=""),"3.がん種情報の「EGFR-TKI耐性後EGFR-T790M」を入力してください",IF(がん種情報!$C$14="","-",がん種情報!$C$14))</f>
        <v>-</v>
      </c>
      <c r="H45" s="154"/>
      <c r="I45" s="368" t="s">
        <v>1826</v>
      </c>
      <c r="J45" s="369"/>
      <c r="K45" s="370" t="e">
        <f>IF(AND($K$44="陽性",がん種情報!#REF!=""),"3.がん種情報の「KRAS-type」を入力してください",IF(がん種情報!#REF!="","-",がん種情報!#REF!))</f>
        <v>#REF!</v>
      </c>
      <c r="L45" s="369"/>
      <c r="M45" s="104" t="s">
        <v>4835</v>
      </c>
      <c r="N45" s="142" t="e">
        <f>IF(AND(がん種情報!#REF!="要入力",がん種情報!#REF!=""),"3.がん種情報の「HBs抗体」を入力してください",IF(がん種情報!#REF!="","-",がん種情報!#REF!))</f>
        <v>#REF!</v>
      </c>
    </row>
    <row r="46" spans="2:14" ht="25.05" customHeight="1" thickBot="1">
      <c r="B46" s="456" t="s">
        <v>862</v>
      </c>
      <c r="C46" s="457"/>
      <c r="D46" s="386" t="str">
        <f>IF(AND(がん種情報!$C$10="要入力",がん種情報!$C$15=""),"3.がん種情報の「ALK融合」を入力してください",IF(がん種情報!$C$15="","-",がん種情報!$C$15))</f>
        <v>-</v>
      </c>
      <c r="E46" s="386"/>
      <c r="F46" s="105" t="s">
        <v>863</v>
      </c>
      <c r="G46" s="104" t="str">
        <f>IF($D$46="-","-",IF(AND($D$46&lt;&gt;"不明or未検査",がん種情報!$C$16=""),"3.がん種情報の「ALK検査方法」を入力してください",IF(がん種情報!$C$16="","-",がん種情報!$C$16)))</f>
        <v>-</v>
      </c>
      <c r="H46" s="139"/>
      <c r="I46" s="368" t="s">
        <v>1832</v>
      </c>
      <c r="J46" s="369"/>
      <c r="K46" s="370" t="e">
        <f>IF(AND(がん種情報!#REF!="要入力",がん種情報!#REF!=""),"3.がん種情報の「NRAS」を入力してください",IF(がん種情報!#REF!="","-",がん種情報!#REF!))</f>
        <v>#REF!</v>
      </c>
      <c r="L46" s="369"/>
      <c r="M46" s="160" t="s">
        <v>4837</v>
      </c>
      <c r="N46" s="151" t="e">
        <f>IF(AND(がん種情報!#REF!="要入力",がん種情報!#REF!=""),"3.がん種情報の「HCV抗体」を入力してください",IF(がん種情報!#REF!="","-",がん種情報!#REF!))</f>
        <v>#REF!</v>
      </c>
    </row>
    <row r="47" spans="2:14" ht="25.05" customHeight="1" thickBot="1">
      <c r="B47" s="456" t="s">
        <v>4831</v>
      </c>
      <c r="C47" s="457"/>
      <c r="D47" s="386" t="str">
        <f>IF(AND(がん種情報!$C$10="要入力",がん種情報!$C$17=""),"3.がん種情報の「ROS1」を入力してください",IF(がん種情報!$C$17="","-",がん種情報!$C$17))</f>
        <v>-</v>
      </c>
      <c r="E47" s="386"/>
      <c r="F47" s="140" t="s">
        <v>3003</v>
      </c>
      <c r="G47" s="104" t="str">
        <f>IF($D$47="-","-",IF(AND($D$47&lt;&gt;"不明or未検査",がん種情報!$C$18=""),"3.がん種情報の「ROS1-検査方法」を入力してください",IF(がん種情報!$C$18="","-",がん種情報!$C$18)))</f>
        <v>-</v>
      </c>
      <c r="H47" s="139"/>
      <c r="I47" s="368" t="s">
        <v>1835</v>
      </c>
      <c r="J47" s="369"/>
      <c r="K47" s="368" t="e">
        <f>IF(AND($K$46="陽性",がん種情報!#REF!=""),"3.がん種情報の「NRAS-type」を入力してください",IF(がん種情報!#REF!="","-",がん種情報!#REF!))</f>
        <v>#REF!</v>
      </c>
      <c r="L47" s="370"/>
      <c r="M47" s="373" t="s">
        <v>4857</v>
      </c>
      <c r="N47" s="375"/>
    </row>
    <row r="48" spans="2:14" ht="25.05" customHeight="1">
      <c r="B48" s="456" t="s">
        <v>4832</v>
      </c>
      <c r="C48" s="457"/>
      <c r="D48" s="386" t="str">
        <f>IF(AND(がん種情報!$C$10="要入力",がん種情報!$C$19=""),"3.がん種情報の「BRAF(V600)」を入力してください",IF(がん種情報!$C$19="","-",がん種情報!$C$19))</f>
        <v>-</v>
      </c>
      <c r="E48" s="386"/>
      <c r="F48" s="105" t="s">
        <v>3006</v>
      </c>
      <c r="G48" s="104" t="str">
        <f>IF($D$48="-","-",IF(AND($D$48&lt;&gt;"不明or未検査",がん種情報!$C$20=""),"3.がん種情報の「ROS1-検査方法」を入力してください",IF(がん種情報!$C$20="","-",がん種情報!$C$20)))</f>
        <v>-</v>
      </c>
      <c r="H48" s="106"/>
      <c r="I48" s="368" t="s">
        <v>898</v>
      </c>
      <c r="J48" s="369"/>
      <c r="K48" s="370" t="e">
        <f>IF(AND(がん種情報!#REF!="要入力",がん種情報!#REF!=""),"3.がん種情報の「HER2」を入力してください",IF(がん種情報!#REF!="","-",がん種情報!#REF!))</f>
        <v>#REF!</v>
      </c>
      <c r="L48" s="370"/>
      <c r="M48" s="161" t="s">
        <v>1834</v>
      </c>
      <c r="N48" s="162" t="e">
        <f>IF(AND(がん種情報!#REF!="要入力",がん種情報!#REF!=""),"3.がん種情報の「gBRCA1」を入力してください",IF(がん種情報!#REF!="","-",がん種情報!#REF!))</f>
        <v>#REF!</v>
      </c>
    </row>
    <row r="49" spans="2:14" ht="25.05" customHeight="1">
      <c r="B49" s="456" t="s">
        <v>868</v>
      </c>
      <c r="C49" s="457"/>
      <c r="D49" s="386" t="str">
        <f>IF(AND(がん種情報!$C$10="要入力",がん種情報!$C$21=""),"3.がん種情報の「PD-L1(IHC)」を入力してください",IF(がん種情報!$C$21="","-",がん種情報!$C$21))</f>
        <v>-</v>
      </c>
      <c r="E49" s="386"/>
      <c r="F49" s="105" t="s">
        <v>869</v>
      </c>
      <c r="G49" s="104" t="str">
        <f>IF($D$49="-","-",IF(AND($D$49&lt;&gt;"不明or未検査",がん種情報!$C$22=""),"3.がん種情報の「PD-L1(IHC)-検査方法」を入力してください",IF(がん種情報!$C$22="","-",がん種情報!$C$22)))</f>
        <v>-</v>
      </c>
      <c r="H49" s="139"/>
      <c r="I49" s="368" t="s">
        <v>1837</v>
      </c>
      <c r="J49" s="369"/>
      <c r="K49" s="370" t="e">
        <f>IF(AND(がん種情報!#REF!="要入力",がん種情報!#REF!=""),"3.がん種情報の「EGFR(IHC)」を入力してください",IF(がん種情報!#REF!="","-",がん種情報!#REF!))</f>
        <v>#REF!</v>
      </c>
      <c r="L49" s="370"/>
      <c r="M49" s="5" t="s">
        <v>1836</v>
      </c>
      <c r="N49" s="142" t="e">
        <f>IF(AND(がん種情報!#REF!="要入力",がん種情報!#REF!=""),"3.がん種情報の「gBRCA2」を入力してください",IF(がん種情報!#REF!="","-",がん種情報!#REF!))</f>
        <v>#REF!</v>
      </c>
    </row>
    <row r="50" spans="2:14" ht="25.05" customHeight="1">
      <c r="B50" s="456" t="s">
        <v>4833</v>
      </c>
      <c r="C50" s="457"/>
      <c r="D50" s="368" t="str">
        <f>IF(AND($D$49="陽性",がん種情報!$C$23=""),"3.がん種情報の「PD-L1(IHC)_陽性率」を入力してください",IF(がん種情報!$C$23="","-",がん種情報!$C$23))</f>
        <v>-</v>
      </c>
      <c r="E50" s="369"/>
      <c r="F50" s="105" t="s">
        <v>4834</v>
      </c>
      <c r="G50" s="153" t="str">
        <f>IF(AND(がん種情報!$C$10="要入力",がん種情報!$C$32=""),"3.がん種情報の「アスベスト曝露歴」を入力してください",IF(がん種情報!$C$32="","-",がん種情報!$C$32))</f>
        <v>-</v>
      </c>
      <c r="H50" s="106"/>
      <c r="I50" s="368" t="s">
        <v>4832</v>
      </c>
      <c r="J50" s="369"/>
      <c r="K50" s="370" t="e">
        <f>IF(AND(がん種情報!#REF!="要入力",がん種情報!#REF!=""),"3.がん種情報の「BRAF(V600)」を入力してください",IF(がん種情報!#REF!="","-",がん種情報!#REF!))</f>
        <v>#REF!</v>
      </c>
      <c r="L50" s="370"/>
      <c r="M50" s="152"/>
    </row>
    <row r="51" spans="2:14" ht="25.05" customHeight="1" thickBot="1">
      <c r="B51" s="461" t="s">
        <v>4854</v>
      </c>
      <c r="C51" s="462"/>
      <c r="D51" s="386" t="str">
        <f>IF(AND(がん種情報!$C$10="要入力",がん種情報!$C$24=""),"3.がん種情報の「MET遺伝子」を入力してください",IF(がん種情報!$C$24="","-",がん種情報!$C$24))</f>
        <v>-</v>
      </c>
      <c r="E51" s="386"/>
      <c r="F51" s="141" t="s">
        <v>4855</v>
      </c>
      <c r="G51" s="104" t="str">
        <f>IF($D$51="-","-",IF(AND($D$51&lt;&gt;"不明or未検査",がん種情報!$C$26=""),"3.がん種情報の「MET遺伝子-検査方法」を入力してください",IF(がん種情報!$C$26="","-",がん種情報!$C$26)))</f>
        <v>-</v>
      </c>
      <c r="H51" s="146"/>
      <c r="I51" s="390"/>
      <c r="J51" s="390"/>
      <c r="K51" s="390"/>
      <c r="L51" s="1"/>
    </row>
    <row r="52" spans="2:14" ht="25.05" customHeight="1" thickBot="1">
      <c r="B52" s="463" t="s">
        <v>2992</v>
      </c>
      <c r="C52" s="464"/>
      <c r="D52" s="368" t="str">
        <f>IF(AND(がん種情報!$C$10="要入力",がん種情報!$C$28=""),"3.がん種情報の「KRAS G12C」を入力してください",IF(がん種情報!$C$28="","-",がん種情報!$C$28))</f>
        <v>-</v>
      </c>
      <c r="E52" s="369"/>
      <c r="F52" s="63" t="s">
        <v>2993</v>
      </c>
      <c r="G52" s="104" t="str">
        <f>IF($D$52="-","-",IF(AND($D$52&lt;&gt;"不明or未検査",がん種情報!$C$29=""),"3.がん種情報の「KRAS G12C-検査方法」を入力してください",IF(がん種情報!$C$29="","-",がん種情報!$C$29)))</f>
        <v>-</v>
      </c>
      <c r="H52" s="146"/>
      <c r="I52" s="373" t="s">
        <v>2137</v>
      </c>
      <c r="J52" s="374"/>
      <c r="K52" s="374"/>
      <c r="L52" s="375"/>
      <c r="M52" s="150"/>
      <c r="N52" s="150"/>
    </row>
    <row r="53" spans="2:14" ht="25.05" customHeight="1">
      <c r="B53" s="452" t="s">
        <v>2994</v>
      </c>
      <c r="C53" s="453"/>
      <c r="D53" s="368" t="str">
        <f>IF(AND(がん種情報!$C$10="要入力",がん種情報!$C$30=""),"3.がん種情報の「RET融合遺伝子」を入力してください",IF(がん種情報!$C$30="","-",がん種情報!$C$30))</f>
        <v>-</v>
      </c>
      <c r="E53" s="369"/>
      <c r="F53" s="63" t="s">
        <v>2995</v>
      </c>
      <c r="G53" s="104" t="str">
        <f>IF($D$53="-","-",IF(AND($D$53&lt;&gt;"不明or未検査",がん種情報!$C$31=""),"3.がん種情報の「RET融合遺伝子-検査方法」を入力してください",IF(がん種情報!$C$31="","-",がん種情報!$C$31)))</f>
        <v>-</v>
      </c>
      <c r="H53" s="111"/>
      <c r="I53" s="383" t="s">
        <v>3019</v>
      </c>
      <c r="J53" s="384"/>
      <c r="K53" s="385" t="e">
        <f>IF(AND(がん種情報!#REF!="要入力",がん種情報!#REF!=""),"3.がん種情報の「BRAF遺伝子変異」を入力してください",IF(がん種情報!#REF!="","-",がん種情報!#REF!))</f>
        <v>#REF!</v>
      </c>
      <c r="L53" s="385"/>
      <c r="M53" s="4"/>
      <c r="N53" s="106"/>
    </row>
    <row r="54" spans="2:14" ht="25.05" customHeight="1" thickBot="1">
      <c r="B54" s="106"/>
      <c r="C54" s="106"/>
      <c r="D54" s="106"/>
      <c r="E54" s="106"/>
      <c r="F54" s="106"/>
      <c r="G54" s="106"/>
      <c r="H54" s="143"/>
      <c r="I54" s="377" t="s">
        <v>3018</v>
      </c>
      <c r="J54" s="377"/>
      <c r="K54" s="386" t="e">
        <f>IF(AND(がん種情報!#REF!="要入力",がん種情報!#REF!=""),"3.がん種情報の「BRAF遺伝子変異-検査方法」を入力してください",IF(がん種情報!#REF!="","-",がん種情報!#REF!))</f>
        <v>#REF!</v>
      </c>
      <c r="L54" s="386"/>
      <c r="M54" s="4"/>
      <c r="N54" s="106"/>
    </row>
    <row r="55" spans="2:14" ht="25.05" customHeight="1" thickBot="1">
      <c r="B55" s="373" t="s">
        <v>2135</v>
      </c>
      <c r="C55" s="374"/>
      <c r="D55" s="374"/>
      <c r="E55" s="374"/>
      <c r="F55" s="375"/>
      <c r="G55" s="147"/>
      <c r="H55" s="111"/>
      <c r="I55" s="377" t="s">
        <v>3028</v>
      </c>
      <c r="J55" s="377"/>
      <c r="K55" s="386" t="e">
        <f>IF(AND(がん種情報!#REF!="要入力",がん種情報!#REF!=""),"3.がん種情報の「BRAF-type」を入力してください",IF(がん種情報!#REF!="","-",がん種情報!#REF!))</f>
        <v>#REF!</v>
      </c>
      <c r="L55" s="386"/>
      <c r="M55" s="106"/>
      <c r="N55" s="106"/>
    </row>
    <row r="56" spans="2:14" ht="25.05" customHeight="1" thickBot="1">
      <c r="B56" s="454" t="s">
        <v>4836</v>
      </c>
      <c r="C56" s="455"/>
      <c r="D56" s="163" t="str">
        <f>IF(AND(がん種情報!$F$10="要入力",がん種情報!$F$11=""),"3.がん種情報の「HER2(IHC)」を入力してください",IF(がん種情報!$F$11="","-",がん種情報!$F$11))</f>
        <v>-</v>
      </c>
      <c r="E56" s="156" t="s">
        <v>1825</v>
      </c>
      <c r="F56" s="163" t="str">
        <f>IF(AND(がん種情報!$F$10="要入力",がん種情報!$F$12=""),"3.がん種情報の「HER2(FISH)」を入力してください",IF(がん種情報!$F$12="","-",がん種情報!$F$12))</f>
        <v>-</v>
      </c>
      <c r="G56" s="108"/>
      <c r="H56" s="106"/>
      <c r="I56" s="144"/>
      <c r="J56" s="144"/>
      <c r="K56" s="144"/>
      <c r="L56" s="144"/>
      <c r="M56" s="106"/>
      <c r="N56" s="106"/>
    </row>
    <row r="57" spans="2:14" ht="25.05" customHeight="1" thickBot="1">
      <c r="B57" s="456" t="s">
        <v>880</v>
      </c>
      <c r="C57" s="457"/>
      <c r="D57" s="114" t="str">
        <f>IF(AND(がん種情報!$F$10="要入力",がん種情報!$F$13=""),"3.がん種情報の「ER」を入力してください",IF(がん種情報!$F$13="","-",がん種情報!$F$13))</f>
        <v>-</v>
      </c>
      <c r="E57" s="105" t="s">
        <v>881</v>
      </c>
      <c r="F57" s="114" t="str">
        <f>IF(AND(がん種情報!$F$10="要入力",がん種情報!$F$14=""),"3.がん種情報の「PgR」を入力してください",IF(がん種情報!$F$14="","-",がん種情報!$F$14))</f>
        <v>-</v>
      </c>
      <c r="G57" s="108"/>
      <c r="H57" s="106"/>
      <c r="I57" s="373" t="s">
        <v>4860</v>
      </c>
      <c r="J57" s="374"/>
      <c r="K57" s="374"/>
      <c r="L57" s="375"/>
      <c r="M57" s="150"/>
      <c r="N57" s="150"/>
    </row>
    <row r="58" spans="2:14" ht="25.05" customHeight="1">
      <c r="B58" s="456" t="s">
        <v>4838</v>
      </c>
      <c r="C58" s="457"/>
      <c r="D58" s="114" t="str">
        <f>IF(AND(がん種情報!$F$10="要入力",がん種情報!$F$15=""),"3.がん種情報の「gBRCA1」を入力してください",IF(がん種情報!$F$15="","-",がん種情報!$F$15))</f>
        <v>-</v>
      </c>
      <c r="E58" s="105" t="s">
        <v>1836</v>
      </c>
      <c r="F58" s="114" t="str">
        <f>IF(AND(がん種情報!$F$10="要入力",がん種情報!$F$16=""),"3.がん種情報の「gBRCA2」を入力してください",IF(がん種情報!$F$16="","-",がん種情報!$F$16))</f>
        <v>-</v>
      </c>
      <c r="G58" s="108"/>
      <c r="H58" s="106"/>
      <c r="I58" s="376" t="s">
        <v>1834</v>
      </c>
      <c r="J58" s="376"/>
      <c r="K58" s="379" t="e">
        <f>IF(AND(がん種情報!#REF!="要入力",がん種情報!#REF!=""),"3.がん種情報の「gBRCA1」を入力してください",IF(がん種情報!#REF!="","-",がん種情報!#REF!))</f>
        <v>#REF!</v>
      </c>
      <c r="L58" s="379" t="e">
        <f>IF(AND(がん種情報!#REF!="要入力",がん種情報!#REF!=""),"3.がん種情報の「gBRCA1」を入力してください",IF(がん種情報!#REF!="","-",がん種情報!#REF!))</f>
        <v>#REF!</v>
      </c>
      <c r="M58" s="148"/>
      <c r="N58" s="106"/>
    </row>
    <row r="59" spans="2:14" ht="25.05" customHeight="1">
      <c r="B59" s="456" t="s">
        <v>4856</v>
      </c>
      <c r="C59" s="457"/>
      <c r="D59" s="114" t="str">
        <f>IF(AND(がん種情報!$F$10="要入力",がん種情報!$F$17=""),"3.がん種情報の「PD-L1タンパク」を入力してください",IF(がん種情報!$F$17="","-",がん種情報!$F$17))</f>
        <v>-</v>
      </c>
      <c r="E59" s="155" t="s">
        <v>4862</v>
      </c>
      <c r="F59" s="104" t="str">
        <f>IF($D$59="-","-",IF(AND($D$59&lt;&gt;"不明or未検査",がん種情報!$F$18=""),"3.がん種情報の「PD-L1タンパク-検査方法」を入力してください",IF(がん種情報!$C$18="","-",がん種情報!$C$18)))</f>
        <v>-</v>
      </c>
      <c r="G59" s="108"/>
      <c r="H59" s="106"/>
      <c r="I59" s="377" t="s">
        <v>3040</v>
      </c>
      <c r="J59" s="377"/>
      <c r="K59" s="380" t="e">
        <f>IF(AND(がん種情報!#REF!="要入力",がん種情報!#REF!=""),"3.がん種情報の「gBRCA1-検査方法」を入力してください",IF(がん種情報!#REF!="","-",がん種情報!#REF!))</f>
        <v>#REF!</v>
      </c>
      <c r="L59" s="380" t="e">
        <f>IF(AND(がん種情報!#REF!="要入力",がん種情報!#REF!=""),"3.がん種情報の「gBRCA1」を入力してください",IF(がん種情報!#REF!="","-",がん種情報!#REF!))</f>
        <v>#REF!</v>
      </c>
      <c r="M59" s="148"/>
      <c r="N59" s="106"/>
    </row>
    <row r="60" spans="2:14" ht="25.05" customHeight="1">
      <c r="B60" s="456" t="s">
        <v>3014</v>
      </c>
      <c r="C60" s="457"/>
      <c r="D60" s="114" t="e">
        <f>IF(AND('[1]5.がん種情報'!$F$12="要入力",'[1]5.がん種情報'!E19=""),"5.がん種情報の「HER2(FISH)」を入力してください",IF('[1]5.がん種情報'!E19="","-",'[1]5.がん種情報'!E19))</f>
        <v>#REF!</v>
      </c>
      <c r="E60" s="105" t="s">
        <v>3015</v>
      </c>
      <c r="F60" s="104" t="e">
        <f>IF($D$60="-","-",IF(AND($D$60&lt;&gt;"不明or未検査",がん種情報!$F$20=""),"3.がん種情報の「ERBB2コピー数異常-検査方法」を入力してください",IF(がん種情報!$C$20="","-",がん種情報!$C$20)))</f>
        <v>#REF!</v>
      </c>
      <c r="G60" s="108"/>
      <c r="H60" s="106"/>
      <c r="I60" s="377" t="s">
        <v>3041</v>
      </c>
      <c r="J60" s="377"/>
      <c r="K60" s="380" t="e">
        <f>IF(AND(がん種情報!#REF!="要入力",がん種情報!#REF!=""),"3.がん種情報の「gBRCA2」を入力してください",IF(がん種情報!#REF!="","-",がん種情報!#REF!))</f>
        <v>#REF!</v>
      </c>
      <c r="L60" s="380" t="e">
        <f>IF(AND(がん種情報!#REF!="要入力",がん種情報!#REF!=""),"3.がん種情報の「gBRCA1」を入力してください",IF(がん種情報!#REF!="","-",がん種情報!#REF!))</f>
        <v>#REF!</v>
      </c>
      <c r="M60" s="148"/>
      <c r="N60" s="103"/>
    </row>
    <row r="61" spans="2:14" ht="25.05" customHeight="1" thickBot="1">
      <c r="B61" s="106"/>
      <c r="C61" s="106"/>
      <c r="D61" s="108"/>
      <c r="E61" s="108"/>
      <c r="F61" s="108"/>
      <c r="G61" s="108"/>
      <c r="H61" s="106"/>
      <c r="I61" s="377" t="s">
        <v>3042</v>
      </c>
      <c r="J61" s="377"/>
      <c r="K61" s="380" t="e">
        <f>IF(AND(がん種情報!#REF!="要入力",がん種情報!#REF!=""),"3.がん種情報の「gBRCA2-検査方法」を入力してください",IF(がん種情報!#REF!="","-",がん種情報!#REF!))</f>
        <v>#REF!</v>
      </c>
      <c r="L61" s="380" t="e">
        <f>IF(AND(がん種情報!#REF!="要入力",がん種情報!#REF!=""),"3.がん種情報の「gBRCA1」を入力してください",IF(がん種情報!#REF!="","-",がん種情報!#REF!))</f>
        <v>#REF!</v>
      </c>
      <c r="M61" s="148"/>
      <c r="N61" s="144"/>
    </row>
    <row r="62" spans="2:14" ht="25.05" customHeight="1" thickBot="1">
      <c r="B62" s="373" t="s">
        <v>4859</v>
      </c>
      <c r="C62" s="374"/>
      <c r="D62" s="374"/>
      <c r="E62" s="375"/>
      <c r="F62" s="373" t="s">
        <v>4863</v>
      </c>
      <c r="G62" s="375"/>
      <c r="H62" s="106"/>
      <c r="I62" s="378" t="s">
        <v>3046</v>
      </c>
      <c r="J62" s="378"/>
      <c r="K62" s="380" t="e">
        <f>IF(AND(がん種情報!#REF!="要入力",がん種情報!#REF!=""),"3.がん種情報の「相同組換え修復欠損」を入力してください",IF(がん種情報!#REF!="","-",がん種情報!#REF!))</f>
        <v>#REF!</v>
      </c>
      <c r="L62" s="380" t="e">
        <f>IF(AND(がん種情報!#REF!="要入力",がん種情報!#REF!=""),"3.がん種情報の「gBRCA1」を入力してください",IF(がん種情報!#REF!="","-",がん種情報!#REF!))</f>
        <v>#REF!</v>
      </c>
      <c r="M62" s="149"/>
      <c r="N62" s="144"/>
    </row>
    <row r="63" spans="2:14" ht="25.05" customHeight="1">
      <c r="B63" s="376" t="s">
        <v>4773</v>
      </c>
      <c r="C63" s="376"/>
      <c r="D63" s="371" t="e">
        <f>IF(AND(がん種情報!#REF!="要入力",がん種情報!#REF!=""),"3.がん種情報の「RET融合遺伝子」を入力してください",IF(がん種情報!#REF!="","-",がん種情報!#REF!))</f>
        <v>#REF!</v>
      </c>
      <c r="E63" s="371"/>
      <c r="F63" s="59" t="s">
        <v>3029</v>
      </c>
      <c r="G63" s="162" t="str">
        <f>IF(AND(がん種情報!$F$22="要入力",がん種情報!$F$23=""),"3.がん種情報の「HER2遺伝子増幅度」を入力してください",IF(がん種情報!$F$23="","-",がん種情報!$F$23))</f>
        <v>-</v>
      </c>
      <c r="H63" s="106"/>
      <c r="I63" s="378" t="s">
        <v>3047</v>
      </c>
      <c r="J63" s="378"/>
      <c r="K63" s="380" t="e">
        <f>IF(AND(がん種情報!#REF!="要入力",がん種情報!#REF!=""),"3.がん種情報の「相同組換え修復欠損-検査方法」を入力してください",IF(がん種情報!#REF!="","-",がん種情報!#REF!))</f>
        <v>#REF!</v>
      </c>
      <c r="L63" s="380" t="e">
        <f>IF(AND(がん種情報!#REF!="要入力",がん種情報!#REF!=""),"3.がん種情報の「gBRCA1」を入力してください",IF(がん種情報!#REF!="","-",がん種情報!#REF!))</f>
        <v>#REF!</v>
      </c>
      <c r="M63" s="144"/>
      <c r="N63" s="144"/>
    </row>
    <row r="64" spans="2:14" ht="25.05" customHeight="1">
      <c r="B64" s="377" t="s">
        <v>4774</v>
      </c>
      <c r="C64" s="377"/>
      <c r="D64" s="372" t="e">
        <f>IF($D$63="-","-",IF(AND($D$63&lt;&gt;"不明or未検査",がん種情報!$F$24=""),"3.がん種情報の「RET融合遺伝子-検査方法」を入力してください",IF(がん種情報!$F$24="","-",がん種情報!$F$24)))</f>
        <v>#REF!</v>
      </c>
      <c r="E64" s="372"/>
      <c r="F64" s="5" t="s">
        <v>3030</v>
      </c>
      <c r="G64" s="87" t="str">
        <f>IF(AND(がん種情報!$F$22="要入力",がん種情報!$F$24=""),"3.がん種情報の「HER2遺伝子増幅度-検査方法」を入力してください",IF(がん種情報!$F$24="","-",がん種情報!$F$24))</f>
        <v>-</v>
      </c>
      <c r="H64" s="103"/>
      <c r="I64" s="145"/>
      <c r="J64" s="145"/>
      <c r="K64" s="145"/>
      <c r="L64" s="145"/>
      <c r="M64" s="145"/>
      <c r="N64" s="145"/>
    </row>
    <row r="65" spans="2:14" ht="25.05" customHeight="1">
      <c r="B65" s="377" t="s">
        <v>4775</v>
      </c>
      <c r="C65" s="377"/>
      <c r="D65" s="372" t="e">
        <f>IF(AND(がん種情報!#REF!="要入力",がん種情報!#REF!=""),"3.がん種情報の「RET遺伝子変異」を入力してください",IF(がん種情報!#REF!="","-",がん種情報!#REF!))</f>
        <v>#REF!</v>
      </c>
      <c r="E65" s="372"/>
      <c r="F65" s="5" t="s">
        <v>4864</v>
      </c>
      <c r="G65" s="87" t="str">
        <f>IF(AND(がん種情報!$F$22="要入力",がん種情報!$F25=""),"3.がん種情報の「HER2タンパク」を入力してください",IF(がん種情報!$F25="","-",がん種情報!$F25))</f>
        <v>-</v>
      </c>
      <c r="H65" s="144"/>
      <c r="I65" s="145"/>
      <c r="J65" s="145"/>
      <c r="K65" s="145"/>
      <c r="L65" s="145"/>
      <c r="M65" s="145"/>
      <c r="N65" s="145"/>
    </row>
    <row r="66" spans="2:14" ht="25.05" customHeight="1">
      <c r="B66" s="377" t="s">
        <v>4776</v>
      </c>
      <c r="C66" s="377"/>
      <c r="D66" s="372" t="e">
        <f>IF($D$65="-","-",IF(AND($D$65&lt;&gt;"不明or未検査",がん種情報!#REF!=""),"3.がん種情報の「RET遺伝子変異-検査方法」を入力してください",IF(がん種情報!#REF!="","-",がん種情報!#REF!)))</f>
        <v>#REF!</v>
      </c>
      <c r="E66" s="372"/>
      <c r="F66" s="5" t="s">
        <v>3032</v>
      </c>
      <c r="G66" s="87" t="str">
        <f>IF(AND(がん種情報!$F$22="要入力",がん種情報!$F26=""),"3.がん種情報の「HER2タンパク-検査方法」を入力してください",IF(がん種情報!$F26="","-",がん種情報!$F26))</f>
        <v>-</v>
      </c>
      <c r="H66" s="145"/>
      <c r="I66" s="145"/>
      <c r="J66" s="145"/>
      <c r="K66" s="145"/>
      <c r="L66" s="145"/>
      <c r="M66" s="145"/>
      <c r="N66" s="145"/>
    </row>
    <row r="67" spans="2:14" ht="25.05" customHeight="1">
      <c r="B67" s="145"/>
      <c r="C67" s="145"/>
      <c r="D67" s="145"/>
      <c r="E67" s="145"/>
      <c r="F67" s="145"/>
      <c r="G67" s="145"/>
      <c r="H67" s="145"/>
      <c r="I67" s="145"/>
      <c r="J67" s="145"/>
      <c r="K67" s="145"/>
      <c r="L67" s="145"/>
      <c r="M67" s="145"/>
      <c r="N67" s="145"/>
    </row>
    <row r="68" spans="2:14" ht="25.05" customHeight="1">
      <c r="B68" s="145"/>
      <c r="C68" s="145"/>
      <c r="D68" s="145"/>
      <c r="E68" s="145"/>
      <c r="F68" s="145"/>
      <c r="G68" s="145"/>
      <c r="H68" s="145"/>
      <c r="I68" s="145"/>
      <c r="J68" s="145"/>
      <c r="K68" s="145"/>
      <c r="L68" s="145"/>
      <c r="M68" s="145"/>
      <c r="N68" s="145"/>
    </row>
    <row r="69" spans="2:14">
      <c r="B69" s="145"/>
      <c r="C69" s="145"/>
      <c r="D69" s="145"/>
      <c r="E69" s="145"/>
      <c r="F69" s="145"/>
      <c r="G69" s="145"/>
      <c r="H69" s="145"/>
      <c r="I69" s="145"/>
      <c r="J69" s="145"/>
      <c r="K69" s="145"/>
      <c r="L69" s="145"/>
      <c r="M69" s="145"/>
      <c r="N69" s="145"/>
    </row>
    <row r="70" spans="2:14" ht="18.600000000000001" thickBot="1">
      <c r="B70" s="103"/>
      <c r="C70" s="103"/>
      <c r="D70" s="103"/>
      <c r="E70" s="103"/>
      <c r="F70" s="103"/>
      <c r="G70" s="103"/>
      <c r="H70" s="103"/>
      <c r="I70" s="103"/>
      <c r="J70" s="103"/>
      <c r="K70" s="103"/>
      <c r="L70" s="103"/>
      <c r="M70" s="103"/>
      <c r="N70" s="103"/>
    </row>
    <row r="71" spans="2:14" ht="20.399999999999999" thickBot="1">
      <c r="B71" s="115" t="s">
        <v>4839</v>
      </c>
      <c r="C71" s="116"/>
      <c r="D71" s="116"/>
      <c r="E71" s="116"/>
      <c r="F71" s="116"/>
      <c r="G71" s="116"/>
      <c r="H71" s="116"/>
      <c r="I71" s="116"/>
      <c r="J71" s="116"/>
      <c r="K71" s="116"/>
      <c r="L71" s="116"/>
      <c r="M71" s="116"/>
      <c r="N71" s="117"/>
    </row>
    <row r="72" spans="2:14">
      <c r="B72" s="118"/>
      <c r="C72" s="119"/>
      <c r="D72" s="119"/>
      <c r="E72" s="119"/>
      <c r="F72" s="119"/>
      <c r="G72" s="119"/>
      <c r="H72" s="119"/>
      <c r="I72" s="119"/>
      <c r="J72" s="119"/>
      <c r="K72" s="119"/>
      <c r="L72" s="119"/>
      <c r="M72" s="119"/>
      <c r="N72" s="120"/>
    </row>
    <row r="73" spans="2:14">
      <c r="B73" s="121"/>
      <c r="C73" s="122"/>
      <c r="D73" s="122"/>
      <c r="E73" s="122"/>
      <c r="F73" s="122"/>
      <c r="G73" s="122"/>
      <c r="H73" s="122"/>
      <c r="I73" s="122"/>
      <c r="J73" s="122"/>
      <c r="K73" s="122"/>
      <c r="L73" s="122"/>
      <c r="M73" s="122"/>
      <c r="N73" s="123"/>
    </row>
    <row r="74" spans="2:14">
      <c r="B74" s="121"/>
      <c r="C74" s="122"/>
      <c r="D74" s="122"/>
      <c r="E74" s="122"/>
      <c r="F74" s="122"/>
      <c r="G74" s="122"/>
      <c r="H74" s="122"/>
      <c r="I74" s="122"/>
      <c r="J74" s="122"/>
      <c r="K74" s="122"/>
      <c r="L74" s="122"/>
      <c r="M74" s="122"/>
      <c r="N74" s="123"/>
    </row>
    <row r="75" spans="2:14">
      <c r="B75" s="121"/>
      <c r="C75" s="122"/>
      <c r="D75" s="122"/>
      <c r="E75" s="122"/>
      <c r="F75" s="122"/>
      <c r="G75" s="122"/>
      <c r="H75" s="122"/>
      <c r="I75" s="122"/>
      <c r="J75" s="122"/>
      <c r="K75" s="122"/>
      <c r="L75" s="122"/>
      <c r="M75" s="122"/>
      <c r="N75" s="123"/>
    </row>
    <row r="76" spans="2:14" ht="18.600000000000001" thickBot="1">
      <c r="B76" s="124"/>
      <c r="C76" s="125"/>
      <c r="D76" s="125"/>
      <c r="E76" s="125"/>
      <c r="F76" s="125"/>
      <c r="G76" s="125"/>
      <c r="H76" s="125"/>
      <c r="I76" s="125"/>
      <c r="J76" s="125"/>
      <c r="K76" s="125"/>
      <c r="L76" s="125"/>
      <c r="M76" s="125"/>
      <c r="N76" s="126"/>
    </row>
    <row r="77" spans="2:14">
      <c r="B77" s="103"/>
      <c r="C77" s="103"/>
      <c r="D77" s="103"/>
      <c r="E77" s="103"/>
      <c r="F77" s="103"/>
      <c r="G77" s="103"/>
      <c r="H77" s="103"/>
      <c r="I77" s="103"/>
      <c r="J77" s="103"/>
      <c r="K77" s="103"/>
      <c r="L77" s="103"/>
      <c r="M77" s="103"/>
      <c r="N77" s="103"/>
    </row>
    <row r="78" spans="2:14">
      <c r="B78" s="113" t="s">
        <v>4840</v>
      </c>
      <c r="C78" s="113"/>
      <c r="D78" s="113"/>
      <c r="E78" s="113"/>
      <c r="F78" s="113"/>
      <c r="G78" s="113"/>
      <c r="H78" s="113"/>
      <c r="I78" s="113"/>
      <c r="J78" s="113"/>
      <c r="K78" s="113"/>
      <c r="L78" s="113"/>
      <c r="M78" s="113"/>
      <c r="N78" s="113"/>
    </row>
  </sheetData>
  <mergeCells count="178">
    <mergeCell ref="F62:G62"/>
    <mergeCell ref="B4:H4"/>
    <mergeCell ref="B59:C59"/>
    <mergeCell ref="B60:C60"/>
    <mergeCell ref="B49:C49"/>
    <mergeCell ref="D49:E49"/>
    <mergeCell ref="B51:C51"/>
    <mergeCell ref="D51:E51"/>
    <mergeCell ref="B52:C52"/>
    <mergeCell ref="B36:N36"/>
    <mergeCell ref="B37:D37"/>
    <mergeCell ref="B38:D41"/>
    <mergeCell ref="C34:D34"/>
    <mergeCell ref="F34:G34"/>
    <mergeCell ref="I34:J34"/>
    <mergeCell ref="L34:M34"/>
    <mergeCell ref="C35:D35"/>
    <mergeCell ref="F35:G35"/>
    <mergeCell ref="I35:J35"/>
    <mergeCell ref="L35:M35"/>
    <mergeCell ref="C32:D32"/>
    <mergeCell ref="F32:G32"/>
    <mergeCell ref="I32:J32"/>
    <mergeCell ref="L32:M32"/>
    <mergeCell ref="M43:N43"/>
    <mergeCell ref="K49:L49"/>
    <mergeCell ref="K50:L50"/>
    <mergeCell ref="B53:C53"/>
    <mergeCell ref="D53:E53"/>
    <mergeCell ref="B55:F55"/>
    <mergeCell ref="B56:C56"/>
    <mergeCell ref="B57:C57"/>
    <mergeCell ref="B58:C58"/>
    <mergeCell ref="B45:C45"/>
    <mergeCell ref="B46:C46"/>
    <mergeCell ref="D45:E45"/>
    <mergeCell ref="D46:E46"/>
    <mergeCell ref="B43:G43"/>
    <mergeCell ref="B44:C44"/>
    <mergeCell ref="D44:E44"/>
    <mergeCell ref="K45:L45"/>
    <mergeCell ref="K46:L46"/>
    <mergeCell ref="I43:L43"/>
    <mergeCell ref="B47:C47"/>
    <mergeCell ref="B48:C48"/>
    <mergeCell ref="B50:C50"/>
    <mergeCell ref="D47:E47"/>
    <mergeCell ref="D48:E48"/>
    <mergeCell ref="C33:D33"/>
    <mergeCell ref="F33:G33"/>
    <mergeCell ref="I33:J33"/>
    <mergeCell ref="L33:M33"/>
    <mergeCell ref="C30:D30"/>
    <mergeCell ref="F30:G30"/>
    <mergeCell ref="I30:J30"/>
    <mergeCell ref="L30:M30"/>
    <mergeCell ref="C31:D31"/>
    <mergeCell ref="F31:G31"/>
    <mergeCell ref="I31:J31"/>
    <mergeCell ref="L31:M31"/>
    <mergeCell ref="B25:C25"/>
    <mergeCell ref="D25:E25"/>
    <mergeCell ref="F25:G25"/>
    <mergeCell ref="H25:I25"/>
    <mergeCell ref="C28:D28"/>
    <mergeCell ref="F28:G28"/>
    <mergeCell ref="I28:J28"/>
    <mergeCell ref="L28:M28"/>
    <mergeCell ref="C29:D29"/>
    <mergeCell ref="F29:G29"/>
    <mergeCell ref="I29:J29"/>
    <mergeCell ref="L29:M29"/>
    <mergeCell ref="B26:C26"/>
    <mergeCell ref="D26:E26"/>
    <mergeCell ref="C27:D27"/>
    <mergeCell ref="F27:G27"/>
    <mergeCell ref="I27:J27"/>
    <mergeCell ref="L27:M27"/>
    <mergeCell ref="F26:G26"/>
    <mergeCell ref="H26:I26"/>
    <mergeCell ref="K26:L26"/>
    <mergeCell ref="M22:N22"/>
    <mergeCell ref="B16:N16"/>
    <mergeCell ref="D17:F17"/>
    <mergeCell ref="D18:F18"/>
    <mergeCell ref="D19:F19"/>
    <mergeCell ref="B23:C23"/>
    <mergeCell ref="D23:E23"/>
    <mergeCell ref="K23:L23"/>
    <mergeCell ref="B24:C24"/>
    <mergeCell ref="D24:E24"/>
    <mergeCell ref="B15:C15"/>
    <mergeCell ref="D15:N15"/>
    <mergeCell ref="B18:C18"/>
    <mergeCell ref="B17:C17"/>
    <mergeCell ref="B19:C19"/>
    <mergeCell ref="B20:C20"/>
    <mergeCell ref="B13:C13"/>
    <mergeCell ref="D13:G13"/>
    <mergeCell ref="H13:J13"/>
    <mergeCell ref="K13:N13"/>
    <mergeCell ref="B14:C14"/>
    <mergeCell ref="D14:H14"/>
    <mergeCell ref="I14:J14"/>
    <mergeCell ref="K14:N14"/>
    <mergeCell ref="D20:F20"/>
    <mergeCell ref="B11:C11"/>
    <mergeCell ref="D11:G11"/>
    <mergeCell ref="H11:J11"/>
    <mergeCell ref="K11:N11"/>
    <mergeCell ref="B12:C12"/>
    <mergeCell ref="D12:G12"/>
    <mergeCell ref="H12:J12"/>
    <mergeCell ref="K12:N12"/>
    <mergeCell ref="B1:N1"/>
    <mergeCell ref="B3:I3"/>
    <mergeCell ref="J3:K3"/>
    <mergeCell ref="E8:G8"/>
    <mergeCell ref="B9:C9"/>
    <mergeCell ref="D9:N9"/>
    <mergeCell ref="B10:C10"/>
    <mergeCell ref="D10:G10"/>
    <mergeCell ref="H10:I10"/>
    <mergeCell ref="J10:N10"/>
    <mergeCell ref="B8:D8"/>
    <mergeCell ref="B5:D5"/>
    <mergeCell ref="E5:H5"/>
    <mergeCell ref="B6:N6"/>
    <mergeCell ref="B7:D7"/>
    <mergeCell ref="E7:H7"/>
    <mergeCell ref="I60:J60"/>
    <mergeCell ref="I61:J61"/>
    <mergeCell ref="J7:N7"/>
    <mergeCell ref="I53:J53"/>
    <mergeCell ref="I54:J54"/>
    <mergeCell ref="I55:J55"/>
    <mergeCell ref="K53:L53"/>
    <mergeCell ref="K54:L54"/>
    <mergeCell ref="K55:L55"/>
    <mergeCell ref="I52:L52"/>
    <mergeCell ref="I44:J44"/>
    <mergeCell ref="I45:J45"/>
    <mergeCell ref="I46:J46"/>
    <mergeCell ref="I47:J47"/>
    <mergeCell ref="I48:J48"/>
    <mergeCell ref="I49:J49"/>
    <mergeCell ref="I50:J50"/>
    <mergeCell ref="K44:L44"/>
    <mergeCell ref="M47:N47"/>
    <mergeCell ref="I51:K51"/>
    <mergeCell ref="B21:N21"/>
    <mergeCell ref="B22:C22"/>
    <mergeCell ref="D22:J22"/>
    <mergeCell ref="K22:L22"/>
    <mergeCell ref="D50:E50"/>
    <mergeCell ref="D52:E52"/>
    <mergeCell ref="K47:L47"/>
    <mergeCell ref="K48:L48"/>
    <mergeCell ref="D63:E63"/>
    <mergeCell ref="D64:E64"/>
    <mergeCell ref="D65:E65"/>
    <mergeCell ref="D66:E66"/>
    <mergeCell ref="B62:E62"/>
    <mergeCell ref="B63:C63"/>
    <mergeCell ref="B64:C64"/>
    <mergeCell ref="B65:C65"/>
    <mergeCell ref="B66:C66"/>
    <mergeCell ref="I62:J62"/>
    <mergeCell ref="I63:J63"/>
    <mergeCell ref="K58:L58"/>
    <mergeCell ref="K59:L59"/>
    <mergeCell ref="K60:L60"/>
    <mergeCell ref="K61:L61"/>
    <mergeCell ref="K62:L62"/>
    <mergeCell ref="K63:L63"/>
    <mergeCell ref="I57:L57"/>
    <mergeCell ref="I58:J58"/>
    <mergeCell ref="I59:J59"/>
  </mergeCells>
  <phoneticPr fontId="10"/>
  <conditionalFormatting sqref="B23:L23 B26:N26 B27:M33 B34:D35 E35:F35 H35:I35 K35:L35 E34:M34 K44:K50 F25:N25 B1:N2 B3 J3 B17:B18 D17:D20 G17:L20 B21:N22 B24:N24 B25 D25">
    <cfRule type="cellIs" dxfId="429" priority="165" operator="equal">
      <formula>"-"</formula>
    </cfRule>
  </conditionalFormatting>
  <conditionalFormatting sqref="B6:N6">
    <cfRule type="cellIs" dxfId="428" priority="161" operator="equal">
      <formula>"－"</formula>
    </cfRule>
  </conditionalFormatting>
  <conditionalFormatting sqref="B9:N10 E5 B7:L7 B8 E8 B11:H13">
    <cfRule type="cellIs" dxfId="427" priority="159" operator="equal">
      <formula>"-"</formula>
    </cfRule>
  </conditionalFormatting>
  <conditionalFormatting sqref="C27:D35">
    <cfRule type="containsText" dxfId="426" priority="149" operator="containsText" text="部位を入力してください">
      <formula>NOT(ISERROR(SEARCH("部位を入力してください",C27)))</formula>
    </cfRule>
  </conditionalFormatting>
  <conditionalFormatting sqref="D15">
    <cfRule type="containsText" dxfId="425" priority="156" operator="containsText" text="診断名（第１選択肢がその他の場合）">
      <formula>NOT(ISERROR(SEARCH("診断名（第１選択肢がその他の場合）",D15)))</formula>
    </cfRule>
  </conditionalFormatting>
  <conditionalFormatting sqref="D17:D20 G17:H20 M22:N22 K23:L23 D23:E24 D25 H25 D26:E26">
    <cfRule type="cellIs" dxfId="424" priority="166" operator="equal">
      <formula>"【入力がありません！】"</formula>
    </cfRule>
  </conditionalFormatting>
  <conditionalFormatting sqref="D44:D53 B14:D14 I14:N14 B15 D15 B16:N16 B20 G57:G60 D61:E61">
    <cfRule type="cellIs" dxfId="423" priority="87" operator="equal">
      <formula>"-"</formula>
    </cfRule>
  </conditionalFormatting>
  <conditionalFormatting sqref="D46">
    <cfRule type="containsText" dxfId="422" priority="120" operator="containsText" text="６．がん種情報の「ALK融合」を入力してください">
      <formula>NOT(ISERROR(SEARCH("６．がん種情報の「ALK融合」を入力してください",D46)))</formula>
    </cfRule>
  </conditionalFormatting>
  <conditionalFormatting sqref="D47">
    <cfRule type="containsText" dxfId="421" priority="117" operator="containsText" text="６．がん種情報の「ROS1」を入力してください">
      <formula>NOT(ISERROR(SEARCH("６．がん種情報の「ROS1」を入力してください",D47)))</formula>
    </cfRule>
  </conditionalFormatting>
  <conditionalFormatting sqref="D48">
    <cfRule type="containsText" dxfId="420" priority="28" operator="containsText" text="3.がん種情報の「BRAF(V600)」を入力してください">
      <formula>NOT(ISERROR(SEARCH("3.がん種情報の「BRAF(V600)」を入力してください",D48)))</formula>
    </cfRule>
  </conditionalFormatting>
  <conditionalFormatting sqref="D48:D49 K50 K53:K55 M58:N58">
    <cfRule type="containsText" dxfId="419" priority="57" operator="containsText" text="６．がん種情報の「BRAF(V600)」を入力してください">
      <formula>NOT(ISERROR(SEARCH("６．がん種情報の「BRAF(V600)」を入力してください",D48)))</formula>
    </cfRule>
  </conditionalFormatting>
  <conditionalFormatting sqref="D50 F51">
    <cfRule type="containsText" dxfId="418" priority="116" operator="containsText" text="６．がん種情報の「BRAF(V600)」を入力してください">
      <formula>NOT(ISERROR(SEARCH("６．がん種情報の「BRAF(V600)」を入力してください",D50)))</formula>
    </cfRule>
  </conditionalFormatting>
  <conditionalFormatting sqref="D52:D53">
    <cfRule type="containsText" dxfId="417" priority="115" operator="containsText" text="６．がん種情報の「PD-L1(IHC)」を入力してください">
      <formula>NOT(ISERROR(SEARCH("６．がん種情報の「PD-L1(IHC)」を入力してください",D52)))</formula>
    </cfRule>
  </conditionalFormatting>
  <conditionalFormatting sqref="D56:D59">
    <cfRule type="containsText" dxfId="416" priority="53" operator="containsText" text="６．がん種情報の「HER2(IHC)」を入力してください">
      <formula>NOT(ISERROR(SEARCH("６．がん種情報の「HER2(IHC)」を入力してください",D56)))</formula>
    </cfRule>
  </conditionalFormatting>
  <conditionalFormatting sqref="D56:D60">
    <cfRule type="cellIs" dxfId="415" priority="54" operator="equal">
      <formula>"-"</formula>
    </cfRule>
  </conditionalFormatting>
  <conditionalFormatting sqref="D58:D59">
    <cfRule type="containsText" dxfId="414" priority="47" operator="containsText" text="６．がん種情報の「gBRCA1」を入力してください">
      <formula>NOT(ISERROR(SEARCH("６．がん種情報の「gBRCA1」を入力してください",D58)))</formula>
    </cfRule>
  </conditionalFormatting>
  <conditionalFormatting sqref="D61:G61">
    <cfRule type="containsText" dxfId="413" priority="98" operator="containsText" text="６．がん種情報の「gBRCA2」を入力してください">
      <formula>NOT(ISERROR(SEARCH("６．がん種情報の「gBRCA2」を入力してください",D61)))</formula>
    </cfRule>
  </conditionalFormatting>
  <conditionalFormatting sqref="D22:J22">
    <cfRule type="cellIs" dxfId="412" priority="153" operator="equal">
      <formula>"【入力がありません！】"</formula>
    </cfRule>
  </conditionalFormatting>
  <conditionalFormatting sqref="D9:N9">
    <cfRule type="containsText" dxfId="411" priority="157" operator="containsText" text="移植歴（ありの場合具体的に英語で）">
      <formula>NOT(ISERROR(SEARCH("移植歴（ありの場合具体的に英語で）",D9)))</formula>
    </cfRule>
  </conditionalFormatting>
  <conditionalFormatting sqref="E5">
    <cfRule type="cellIs" dxfId="410" priority="163" operator="equal">
      <formula>"【入力がありません！】"</formula>
    </cfRule>
  </conditionalFormatting>
  <conditionalFormatting sqref="E37:E41 F38:I39">
    <cfRule type="cellIs" dxfId="409" priority="123" operator="equal">
      <formula>"【入力がありません！】"</formula>
    </cfRule>
  </conditionalFormatting>
  <conditionalFormatting sqref="E7:H7 E8 D10:G13 D14">
    <cfRule type="cellIs" dxfId="408" priority="160" operator="equal">
      <formula>"【入力がありません！】"</formula>
    </cfRule>
  </conditionalFormatting>
  <conditionalFormatting sqref="F23">
    <cfRule type="containsText" dxfId="407" priority="152" operator="containsText" text="喫煙年数を記入してください">
      <formula>NOT(ISERROR(SEARCH("喫煙年数を記入してください",F23)))</formula>
    </cfRule>
  </conditionalFormatting>
  <conditionalFormatting sqref="F35 I35 L35">
    <cfRule type="containsText" dxfId="406" priority="147" operator="containsText" text="3.患者背景情報の「活動性」を入力してください">
      <formula>NOT(ISERROR(SEARCH("3.患者背景情報の「活動性」を入力してください",F35)))</formula>
    </cfRule>
  </conditionalFormatting>
  <conditionalFormatting sqref="F35">
    <cfRule type="containsText" dxfId="405" priority="146" operator="containsText" text="５．患者背景情報の「活動性」を入力してください">
      <formula>NOT(ISERROR(SEARCH("５．患者背景情報の「活動性」を入力してください",F35)))</formula>
    </cfRule>
  </conditionalFormatting>
  <conditionalFormatting sqref="F56:F58">
    <cfRule type="cellIs" dxfId="404" priority="10" operator="equal">
      <formula>"-"</formula>
    </cfRule>
    <cfRule type="containsText" dxfId="403" priority="9" operator="containsText" text="６．がん種情報の「HER2(IHC)」を入力してください">
      <formula>NOT(ISERROR(SEARCH("６．がん種情報の「HER2(IHC)」を入力してください",F56)))</formula>
    </cfRule>
  </conditionalFormatting>
  <conditionalFormatting sqref="F57:F58">
    <cfRule type="containsText" dxfId="402" priority="11" operator="containsText" text="６．がん種情報の「ER」を入力してください">
      <formula>NOT(ISERROR(SEARCH("６．がん種情報の「ER」を入力してください",F57)))</formula>
    </cfRule>
  </conditionalFormatting>
  <conditionalFormatting sqref="F58">
    <cfRule type="containsText" dxfId="401" priority="8" operator="containsText" text="６．がん種情報の「gBRCA1」を入力してください">
      <formula>NOT(ISERROR(SEARCH("６．がん種情報の「gBRCA1」を入力してください",F58)))</formula>
    </cfRule>
  </conditionalFormatting>
  <conditionalFormatting sqref="F59:F60">
    <cfRule type="cellIs" dxfId="400" priority="4" operator="equal">
      <formula>"-"</formula>
    </cfRule>
    <cfRule type="containsText" dxfId="399" priority="5" operator="containsText" text="６．がん種情報の「ALK検査方法」を入力してください">
      <formula>NOT(ISERROR(SEARCH("６．がん種情報の「ALK検査方法」を入力してください",F59)))</formula>
    </cfRule>
  </conditionalFormatting>
  <conditionalFormatting sqref="F27:G34">
    <cfRule type="containsText" dxfId="398" priority="70" operator="containsText" text="部位を入力してください">
      <formula>NOT(ISERROR(SEARCH("部位を入力してください",F27)))</formula>
    </cfRule>
  </conditionalFormatting>
  <conditionalFormatting sqref="F34:G34">
    <cfRule type="containsText" dxfId="397" priority="145" operator="containsText" text="５．患者背景情報の「その他の詳細」を入力してください">
      <formula>NOT(ISERROR(SEARCH("５．患者背景情報の「その他の詳細」を入力してください",F34)))</formula>
    </cfRule>
  </conditionalFormatting>
  <conditionalFormatting sqref="G44:G53">
    <cfRule type="cellIs" dxfId="396" priority="2" operator="equal">
      <formula>"-"</formula>
    </cfRule>
  </conditionalFormatting>
  <conditionalFormatting sqref="G45">
    <cfRule type="containsText" dxfId="395" priority="56" operator="containsText" text="3.がん種情報の「EGFR-TKI耐性後EGFR-T790M」を入力してください">
      <formula>NOT(ISERROR(SEARCH("3.がん種情報の「EGFR-TKI耐性後EGFR-T790M」を入力してください",G45)))</formula>
    </cfRule>
  </conditionalFormatting>
  <conditionalFormatting sqref="G46">
    <cfRule type="containsText" dxfId="394" priority="27" operator="containsText" text="3.がん種情報の「ALK-検査方法」を入力してください">
      <formula>NOT(ISERROR(SEARCH("3.がん種情報の「ALK-検査方法」を入力してください",G46)))</formula>
    </cfRule>
  </conditionalFormatting>
  <conditionalFormatting sqref="G46:G49">
    <cfRule type="containsText" dxfId="393" priority="60" operator="containsText" text="６．がん種情報の「ALK検査方法」を入力してください">
      <formula>NOT(ISERROR(SEARCH("６．がん種情報の「ALK検査方法」を入力してください",G46)))</formula>
    </cfRule>
  </conditionalFormatting>
  <conditionalFormatting sqref="G50">
    <cfRule type="containsText" dxfId="392" priority="3" operator="containsText" text="3.がん種情報の「アスベスト曝露歴」を入力してください">
      <formula>NOT(ISERROR(SEARCH("3.がん種情報の「アスベスト曝露歴」を入力してください",G50)))</formula>
    </cfRule>
  </conditionalFormatting>
  <conditionalFormatting sqref="G56:G58">
    <cfRule type="containsText" dxfId="391" priority="103" operator="containsText" text="６．がん種情報の「HER2(IHC)」を入力してください">
      <formula>NOT(ISERROR(SEARCH("６．がん種情報の「HER2(IHC)」を入力してください",G56)))</formula>
    </cfRule>
  </conditionalFormatting>
  <conditionalFormatting sqref="G58">
    <cfRule type="containsText" dxfId="390" priority="101" operator="containsText" text="６．がん種情報の「HER2(FISH)」を入力してください">
      <formula>NOT(ISERROR(SEARCH("６．がん種情報の「HER2(FISH)」を入力してください",G58)))</formula>
    </cfRule>
  </conditionalFormatting>
  <conditionalFormatting sqref="G59 D57:D59">
    <cfRule type="containsText" dxfId="389" priority="102" operator="containsText" text="６．がん種情報の「ER」を入力してください">
      <formula>NOT(ISERROR(SEARCH("６．がん種情報の「ER」を入力してください",D57)))</formula>
    </cfRule>
  </conditionalFormatting>
  <conditionalFormatting sqref="G60 D59">
    <cfRule type="containsText" dxfId="388" priority="100" operator="containsText" text="６．がん種情報の「PgR」を入力してください">
      <formula>NOT(ISERROR(SEARCH("６．がん種情報の「PgR」を入力してください",D59)))</formula>
    </cfRule>
  </conditionalFormatting>
  <conditionalFormatting sqref="G60 D60">
    <cfRule type="containsText" dxfId="387" priority="99" operator="containsText" text="６．がん種情報の「gBRCA1」を入力してください">
      <formula>NOT(ISERROR(SEARCH("６．がん種情報の「gBRCA1」を入力してください",D60)))</formula>
    </cfRule>
  </conditionalFormatting>
  <conditionalFormatting sqref="H23:I23">
    <cfRule type="containsText" dxfId="386" priority="151" operator="containsText" text="喫煙本数を記入してください">
      <formula>NOT(ISERROR(SEARCH("喫煙本数を記入してください",H23)))</formula>
    </cfRule>
  </conditionalFormatting>
  <conditionalFormatting sqref="H25:I25">
    <cfRule type="containsText" dxfId="385" priority="91" operator="containsText" text="活動性を入力してください">
      <formula>NOT(ISERROR(SEARCH("活動性を入力してください",H25)))</formula>
    </cfRule>
  </conditionalFormatting>
  <conditionalFormatting sqref="H26:L26">
    <cfRule type="cellIs" dxfId="384" priority="62" operator="equal">
      <formula>"【入力がありません！】"</formula>
    </cfRule>
  </conditionalFormatting>
  <conditionalFormatting sqref="I35">
    <cfRule type="containsText" dxfId="383" priority="144" operator="containsText" text="５．患者背景情報の「活動性」を入力してください">
      <formula>NOT(ISERROR(SEARCH("５．患者背景情報の「活動性」を入力してください",I35)))</formula>
    </cfRule>
  </conditionalFormatting>
  <conditionalFormatting sqref="I27:J33">
    <cfRule type="containsText" dxfId="382" priority="68" operator="containsText" text="部位を入力してください">
      <formula>NOT(ISERROR(SEARCH("部位を入力してください",I27)))</formula>
    </cfRule>
  </conditionalFormatting>
  <conditionalFormatting sqref="J7:L7">
    <cfRule type="cellIs" dxfId="381" priority="73" operator="equal">
      <formula>"【入力がありません！】"</formula>
    </cfRule>
  </conditionalFormatting>
  <conditionalFormatting sqref="J10:N10">
    <cfRule type="containsText" dxfId="380" priority="158" operator="containsText" text="患者基本情報のシートにがん種区分（その他の場合具体的に）を記入してください">
      <formula>NOT(ISERROR(SEARCH("患者基本情報のシートにがん種区分（その他の場合具体的に）を記入してください",J10)))</formula>
    </cfRule>
  </conditionalFormatting>
  <conditionalFormatting sqref="K44">
    <cfRule type="containsText" dxfId="379" priority="111" operator="containsText" text="６．がん種情報の「KRAS」を入力してください">
      <formula>NOT(ISERROR(SEARCH("６．がん種情報の「KRAS」を入力してください",K44)))</formula>
    </cfRule>
  </conditionalFormatting>
  <conditionalFormatting sqref="K45">
    <cfRule type="containsText" dxfId="378" priority="110" operator="containsText" text="６．がん種情報の「KRAS-type」を入力してください">
      <formula>NOT(ISERROR(SEARCH("６．がん種情報の「KRAS-type」を入力してください",K45)))</formula>
    </cfRule>
  </conditionalFormatting>
  <conditionalFormatting sqref="K46">
    <cfRule type="containsText" dxfId="377" priority="41" operator="containsText" text="６．がん種情報の「NRAS」を入力してください">
      <formula>NOT(ISERROR(SEARCH("６．がん種情報の「NRAS」を入力してください",K46)))</formula>
    </cfRule>
  </conditionalFormatting>
  <conditionalFormatting sqref="K47">
    <cfRule type="containsText" dxfId="376" priority="39" operator="containsText" text="６．がん種情報の「NRAS-type」を入力してください">
      <formula>NOT(ISERROR(SEARCH("６．がん種情報の「NRAS-type」を入力してください",K47)))</formula>
    </cfRule>
  </conditionalFormatting>
  <conditionalFormatting sqref="K48:K50 N49 M50">
    <cfRule type="containsText" dxfId="375" priority="105" operator="containsText" text="６．がん種情報の「HER2」を入力してください">
      <formula>NOT(ISERROR(SEARCH("６．がん種情報の「HER2」を入力してください",K48)))</formula>
    </cfRule>
  </conditionalFormatting>
  <conditionalFormatting sqref="K53">
    <cfRule type="containsText" dxfId="374" priority="1" operator="containsText" text="3．がん種情報の「BRAF遺伝子変異を入力してください」">
      <formula>NOT(ISERROR(SEARCH("3．がん種情報の「BRAF遺伝子変異を入力してください」",K53)))</formula>
    </cfRule>
  </conditionalFormatting>
  <conditionalFormatting sqref="K53:K55 E37:E41 F38:I39">
    <cfRule type="cellIs" dxfId="373" priority="122" operator="equal">
      <formula>"-"</formula>
    </cfRule>
  </conditionalFormatting>
  <conditionalFormatting sqref="K11:N13">
    <cfRule type="cellIs" dxfId="372" priority="154" operator="equal">
      <formula>"-"</formula>
    </cfRule>
  </conditionalFormatting>
  <conditionalFormatting sqref="K11:N14">
    <cfRule type="cellIs" dxfId="371" priority="155" operator="equal">
      <formula>"【入力がありません！】"</formula>
    </cfRule>
  </conditionalFormatting>
  <conditionalFormatting sqref="L35">
    <cfRule type="containsText" dxfId="370" priority="85" operator="containsText" text="５．患者背景情報の「活動性」を入力してください">
      <formula>NOT(ISERROR(SEARCH("５．患者背景情報の「活動性」を入力してください",L35)))</formula>
    </cfRule>
  </conditionalFormatting>
  <conditionalFormatting sqref="L27:M33">
    <cfRule type="containsText" dxfId="369" priority="66" operator="containsText" text="部位を入力してください">
      <formula>NOT(ISERROR(SEARCH("部位を入力してください",L27)))</formula>
    </cfRule>
  </conditionalFormatting>
  <conditionalFormatting sqref="M26:N26">
    <cfRule type="containsText" dxfId="368" priority="150" operator="containsText" text="活動性を入力してください">
      <formula>NOT(ISERROR(SEARCH("活動性を入力してください",M26)))</formula>
    </cfRule>
  </conditionalFormatting>
  <conditionalFormatting sqref="M55:N55">
    <cfRule type="containsText" dxfId="367" priority="94" operator="containsText" text="６．がん種情報の「HCV抗体」を入力してください">
      <formula>NOT(ISERROR(SEARCH("６．がん種情報の「HCV抗体」を入力してください",M55)))</formula>
    </cfRule>
    <cfRule type="containsText" dxfId="366" priority="88" operator="containsText" text="６．がん種情報の「HBs抗体」を入力してください">
      <formula>NOT(ISERROR(SEARCH("６．がん種情報の「HBs抗体」を入力してください",M55)))</formula>
    </cfRule>
    <cfRule type="containsText" dxfId="365" priority="89" operator="containsText" text="６．がん種情報の「HBsAg」を入力してください">
      <formula>NOT(ISERROR(SEARCH("６．がん種情報の「HBsAg」を入力してください",M55)))</formula>
    </cfRule>
  </conditionalFormatting>
  <conditionalFormatting sqref="N49 M50 B63">
    <cfRule type="containsText" dxfId="364" priority="32" operator="containsText" text="６．がん種情報の「BRAF(V600)」を入力してください">
      <formula>NOT(ISERROR(SEARCH("６．がん種情報の「BRAF(V600)」を入力してください",B49)))</formula>
    </cfRule>
  </conditionalFormatting>
  <conditionalFormatting sqref="N53:N54">
    <cfRule type="containsText" dxfId="363" priority="97" operator="containsText" text="６．がん種情報の「HBsAg」を入力してください">
      <formula>NOT(ISERROR(SEARCH("６．がん種情報の「HBsAg」を入力してください",N53)))</formula>
    </cfRule>
  </conditionalFormatting>
  <conditionalFormatting sqref="N54">
    <cfRule type="containsText" dxfId="362" priority="96" operator="containsText" text="６．がん種情報の「HBs抗体」を入力してください">
      <formula>NOT(ISERROR(SEARCH("６．がん種情報の「HBs抗体」を入力してください",N54)))</formula>
    </cfRule>
  </conditionalFormatting>
  <dataValidations disablePrompts="1" count="1">
    <dataValidation imeMode="halfAlpha" allowBlank="1" showInputMessage="1" showErrorMessage="1" sqref="C42" xr:uid="{6E0A836D-680B-425D-BBF0-1C05C1E81D78}"/>
  </dataValidations>
  <pageMargins left="0.7" right="0.7" top="0.75" bottom="0.75" header="0.3" footer="0.3"/>
  <pageSetup paperSize="9" scale="35"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99CC"/>
  </sheetPr>
  <dimension ref="A1:AF51"/>
  <sheetViews>
    <sheetView showGridLines="0" showZeros="0" zoomScale="80" zoomScaleNormal="80" workbookViewId="0">
      <pane xSplit="2" topLeftCell="C1" activePane="topRight" state="frozen"/>
      <selection pane="topRight" activeCell="C6" sqref="C6:D6"/>
    </sheetView>
  </sheetViews>
  <sheetFormatPr defaultRowHeight="18"/>
  <cols>
    <col min="2" max="2" width="54.59765625" bestFit="1" customWidth="1"/>
    <col min="3" max="3" width="15.59765625" customWidth="1"/>
    <col min="4" max="4" width="23.5" customWidth="1"/>
    <col min="5" max="5" width="15.59765625" customWidth="1"/>
    <col min="6" max="6" width="23.5" bestFit="1" customWidth="1"/>
    <col min="7" max="7" width="15.59765625" customWidth="1"/>
    <col min="8" max="8" width="23.5" bestFit="1" customWidth="1"/>
    <col min="9" max="9" width="15.59765625" customWidth="1"/>
    <col min="10" max="10" width="23.5" bestFit="1" customWidth="1"/>
    <col min="11" max="11" width="15.59765625" customWidth="1"/>
    <col min="12" max="12" width="23.5" bestFit="1" customWidth="1"/>
    <col min="13" max="13" width="15.59765625" customWidth="1"/>
    <col min="14" max="14" width="23.5" bestFit="1" customWidth="1"/>
    <col min="15" max="15" width="15.59765625" customWidth="1"/>
    <col min="16" max="16" width="23.5" bestFit="1" customWidth="1"/>
    <col min="17" max="17" width="15.59765625" customWidth="1"/>
    <col min="18" max="18" width="23.5" bestFit="1" customWidth="1"/>
    <col min="19" max="19" width="15.59765625" customWidth="1"/>
    <col min="20" max="20" width="23.5" bestFit="1" customWidth="1"/>
    <col min="21" max="21" width="15.59765625" customWidth="1"/>
    <col min="22" max="22" width="23.5" bestFit="1" customWidth="1"/>
    <col min="23" max="23" width="15.59765625" customWidth="1"/>
    <col min="24" max="24" width="23.5" bestFit="1" customWidth="1"/>
    <col min="25" max="25" width="15.59765625" customWidth="1"/>
    <col min="26" max="26" width="23.5" bestFit="1" customWidth="1"/>
    <col min="27" max="27" width="15.59765625" customWidth="1"/>
    <col min="28" max="28" width="23.5" bestFit="1" customWidth="1"/>
    <col min="29" max="29" width="15.59765625" customWidth="1"/>
    <col min="30" max="30" width="23.5" bestFit="1" customWidth="1"/>
    <col min="31" max="31" width="15.59765625" customWidth="1"/>
    <col min="32" max="32" width="23.5" bestFit="1" customWidth="1"/>
  </cols>
  <sheetData>
    <row r="1" spans="1:32">
      <c r="C1" s="46" t="s">
        <v>2942</v>
      </c>
    </row>
    <row r="2" spans="1:32">
      <c r="C2" s="30"/>
    </row>
    <row r="3" spans="1:32" ht="36" customHeight="1">
      <c r="A3" s="44"/>
      <c r="B3" s="17" t="s">
        <v>3048</v>
      </c>
      <c r="C3" s="27"/>
      <c r="D3" s="474" t="s">
        <v>4770</v>
      </c>
      <c r="E3" s="475"/>
      <c r="F3" s="475"/>
      <c r="G3" s="476"/>
      <c r="H3" s="29"/>
      <c r="I3" s="471"/>
      <c r="J3" s="471"/>
      <c r="Q3" s="480"/>
      <c r="R3" s="480"/>
      <c r="S3" s="471"/>
      <c r="T3" s="471"/>
      <c r="U3" s="471"/>
      <c r="V3" s="471"/>
      <c r="AA3" s="480"/>
      <c r="AB3" s="480"/>
      <c r="AC3" s="471"/>
      <c r="AD3" s="471"/>
    </row>
    <row r="4" spans="1:32" ht="19.95" customHeight="1">
      <c r="B4" s="26" t="s">
        <v>2150</v>
      </c>
      <c r="C4" s="45"/>
      <c r="D4" s="477"/>
      <c r="E4" s="478"/>
      <c r="F4" s="478"/>
      <c r="G4" s="479"/>
      <c r="H4" s="24"/>
      <c r="I4" s="25"/>
      <c r="J4" s="25"/>
      <c r="Q4" s="24"/>
      <c r="R4" s="24"/>
      <c r="S4" s="25"/>
      <c r="T4" s="25"/>
      <c r="U4" s="18"/>
      <c r="V4" s="18"/>
      <c r="AA4" s="43"/>
      <c r="AB4" s="43"/>
      <c r="AC4" s="18"/>
      <c r="AD4" s="18"/>
    </row>
    <row r="5" spans="1:32" ht="19.8">
      <c r="B5" s="17" t="s">
        <v>3057</v>
      </c>
      <c r="C5" s="472" t="s">
        <v>1841</v>
      </c>
      <c r="D5" s="473"/>
      <c r="E5" s="472" t="s">
        <v>1842</v>
      </c>
      <c r="F5" s="473"/>
      <c r="G5" s="472" t="s">
        <v>1843</v>
      </c>
      <c r="H5" s="473"/>
      <c r="I5" s="472" t="s">
        <v>1844</v>
      </c>
      <c r="J5" s="473"/>
      <c r="K5" s="472" t="s">
        <v>1845</v>
      </c>
      <c r="L5" s="473"/>
      <c r="M5" s="472" t="s">
        <v>1846</v>
      </c>
      <c r="N5" s="473"/>
      <c r="O5" s="472" t="s">
        <v>1847</v>
      </c>
      <c r="P5" s="473"/>
      <c r="Q5" s="472" t="s">
        <v>1848</v>
      </c>
      <c r="R5" s="473"/>
      <c r="S5" s="472" t="s">
        <v>1849</v>
      </c>
      <c r="T5" s="473"/>
      <c r="U5" s="472" t="s">
        <v>1850</v>
      </c>
      <c r="V5" s="473"/>
      <c r="W5" s="472" t="s">
        <v>1851</v>
      </c>
      <c r="X5" s="473"/>
      <c r="Y5" s="472" t="s">
        <v>1852</v>
      </c>
      <c r="Z5" s="473"/>
      <c r="AA5" s="472" t="s">
        <v>1853</v>
      </c>
      <c r="AB5" s="473"/>
      <c r="AC5" s="472" t="s">
        <v>1854</v>
      </c>
      <c r="AD5" s="473"/>
      <c r="AE5" s="472" t="s">
        <v>1855</v>
      </c>
      <c r="AF5" s="473"/>
    </row>
    <row r="6" spans="1:32">
      <c r="B6" s="5" t="s">
        <v>3049</v>
      </c>
      <c r="C6" s="483"/>
      <c r="D6" s="484"/>
      <c r="E6" s="483"/>
      <c r="F6" s="484"/>
      <c r="G6" s="481"/>
      <c r="H6" s="482"/>
      <c r="I6" s="481"/>
      <c r="J6" s="482"/>
      <c r="K6" s="481"/>
      <c r="L6" s="482"/>
      <c r="M6" s="481"/>
      <c r="N6" s="482"/>
      <c r="O6" s="481"/>
      <c r="P6" s="482"/>
      <c r="Q6" s="481"/>
      <c r="R6" s="482"/>
      <c r="S6" s="481"/>
      <c r="T6" s="482"/>
      <c r="U6" s="481"/>
      <c r="V6" s="482"/>
      <c r="W6" s="481"/>
      <c r="X6" s="482"/>
      <c r="Y6" s="481"/>
      <c r="Z6" s="482"/>
      <c r="AA6" s="481"/>
      <c r="AB6" s="482"/>
      <c r="AC6" s="481"/>
      <c r="AD6" s="482"/>
      <c r="AE6" s="481"/>
      <c r="AF6" s="482"/>
    </row>
    <row r="7" spans="1:32">
      <c r="B7" s="5" t="s">
        <v>3052</v>
      </c>
      <c r="C7" s="483"/>
      <c r="D7" s="484"/>
      <c r="E7" s="483"/>
      <c r="F7" s="484"/>
      <c r="G7" s="483"/>
      <c r="H7" s="484"/>
      <c r="I7" s="483"/>
      <c r="J7" s="484"/>
      <c r="K7" s="483"/>
      <c r="L7" s="484"/>
      <c r="M7" s="483"/>
      <c r="N7" s="484"/>
      <c r="O7" s="483"/>
      <c r="P7" s="484"/>
      <c r="Q7" s="483"/>
      <c r="R7" s="484"/>
      <c r="S7" s="483"/>
      <c r="T7" s="484"/>
      <c r="U7" s="483"/>
      <c r="V7" s="484"/>
      <c r="W7" s="483"/>
      <c r="X7" s="484"/>
      <c r="Y7" s="483"/>
      <c r="Z7" s="484"/>
      <c r="AA7" s="483"/>
      <c r="AB7" s="484"/>
      <c r="AC7" s="483"/>
      <c r="AD7" s="484"/>
      <c r="AE7" s="483"/>
      <c r="AF7" s="484"/>
    </row>
    <row r="8" spans="1:32">
      <c r="B8" s="5" t="s">
        <v>1857</v>
      </c>
      <c r="C8" s="483"/>
      <c r="D8" s="484"/>
      <c r="E8" s="483"/>
      <c r="F8" s="484"/>
      <c r="G8" s="483"/>
      <c r="H8" s="484"/>
      <c r="I8" s="483"/>
      <c r="J8" s="484"/>
      <c r="K8" s="483"/>
      <c r="L8" s="484"/>
      <c r="M8" s="483"/>
      <c r="N8" s="484"/>
      <c r="O8" s="483"/>
      <c r="P8" s="484"/>
      <c r="Q8" s="483"/>
      <c r="R8" s="484"/>
      <c r="S8" s="483"/>
      <c r="T8" s="484"/>
      <c r="U8" s="483"/>
      <c r="V8" s="484"/>
      <c r="W8" s="483"/>
      <c r="X8" s="484"/>
      <c r="Y8" s="483"/>
      <c r="Z8" s="484"/>
      <c r="AA8" s="483"/>
      <c r="AB8" s="484"/>
      <c r="AC8" s="483"/>
      <c r="AD8" s="484"/>
      <c r="AE8" s="483"/>
      <c r="AF8" s="484"/>
    </row>
    <row r="9" spans="1:32">
      <c r="B9" s="5" t="s">
        <v>1856</v>
      </c>
      <c r="C9" s="483"/>
      <c r="D9" s="484"/>
      <c r="E9" s="483"/>
      <c r="F9" s="484"/>
      <c r="G9" s="483"/>
      <c r="H9" s="484"/>
      <c r="I9" s="483"/>
      <c r="J9" s="484"/>
      <c r="K9" s="483"/>
      <c r="L9" s="484"/>
      <c r="M9" s="483"/>
      <c r="N9" s="484"/>
      <c r="O9" s="483"/>
      <c r="P9" s="484"/>
      <c r="Q9" s="483"/>
      <c r="R9" s="484"/>
      <c r="S9" s="483"/>
      <c r="T9" s="484"/>
      <c r="U9" s="483"/>
      <c r="V9" s="484"/>
      <c r="W9" s="483"/>
      <c r="X9" s="484"/>
      <c r="Y9" s="483"/>
      <c r="Z9" s="484"/>
      <c r="AA9" s="483"/>
      <c r="AB9" s="484"/>
      <c r="AC9" s="483"/>
      <c r="AD9" s="484"/>
      <c r="AE9" s="483"/>
      <c r="AF9" s="484"/>
    </row>
    <row r="10" spans="1:32">
      <c r="B10" s="5" t="s">
        <v>1858</v>
      </c>
      <c r="C10" s="483"/>
      <c r="D10" s="484"/>
      <c r="E10" s="483"/>
      <c r="F10" s="484"/>
      <c r="G10" s="483"/>
      <c r="H10" s="484"/>
      <c r="I10" s="483"/>
      <c r="J10" s="484"/>
      <c r="K10" s="483"/>
      <c r="L10" s="484"/>
      <c r="M10" s="483"/>
      <c r="N10" s="484"/>
      <c r="O10" s="483"/>
      <c r="P10" s="484"/>
      <c r="Q10" s="483"/>
      <c r="R10" s="484"/>
      <c r="S10" s="483"/>
      <c r="T10" s="484"/>
      <c r="U10" s="483"/>
      <c r="V10" s="484"/>
      <c r="W10" s="483"/>
      <c r="X10" s="484"/>
      <c r="Y10" s="483"/>
      <c r="Z10" s="484"/>
      <c r="AA10" s="483"/>
      <c r="AB10" s="484"/>
      <c r="AC10" s="483"/>
      <c r="AD10" s="484"/>
      <c r="AE10" s="483"/>
      <c r="AF10" s="484"/>
    </row>
    <row r="11" spans="1:32">
      <c r="B11" s="5" t="s">
        <v>3050</v>
      </c>
      <c r="C11" s="485" t="s">
        <v>1859</v>
      </c>
      <c r="D11" s="486"/>
      <c r="E11" s="485" t="s">
        <v>1859</v>
      </c>
      <c r="F11" s="486"/>
      <c r="G11" s="485" t="s">
        <v>1859</v>
      </c>
      <c r="H11" s="486"/>
      <c r="I11" s="485" t="s">
        <v>1859</v>
      </c>
      <c r="J11" s="486"/>
      <c r="K11" s="485" t="s">
        <v>1859</v>
      </c>
      <c r="L11" s="486"/>
      <c r="M11" s="485" t="s">
        <v>1859</v>
      </c>
      <c r="N11" s="486"/>
      <c r="O11" s="485" t="s">
        <v>1859</v>
      </c>
      <c r="P11" s="486"/>
      <c r="Q11" s="485" t="s">
        <v>1859</v>
      </c>
      <c r="R11" s="486"/>
      <c r="S11" s="485" t="s">
        <v>1859</v>
      </c>
      <c r="T11" s="486"/>
      <c r="U11" s="485" t="s">
        <v>1859</v>
      </c>
      <c r="V11" s="486"/>
      <c r="W11" s="485" t="s">
        <v>1859</v>
      </c>
      <c r="X11" s="486"/>
      <c r="Y11" s="485" t="s">
        <v>1859</v>
      </c>
      <c r="Z11" s="486"/>
      <c r="AA11" s="485" t="s">
        <v>1859</v>
      </c>
      <c r="AB11" s="486"/>
      <c r="AC11" s="485" t="s">
        <v>1859</v>
      </c>
      <c r="AD11" s="486"/>
      <c r="AE11" s="485" t="s">
        <v>1859</v>
      </c>
      <c r="AF11" s="486"/>
    </row>
    <row r="12" spans="1:32">
      <c r="B12" s="5" t="s">
        <v>2945</v>
      </c>
      <c r="C12" s="487"/>
      <c r="D12" s="488"/>
      <c r="E12" s="487"/>
      <c r="F12" s="488"/>
      <c r="G12" s="487"/>
      <c r="H12" s="488"/>
      <c r="I12" s="487"/>
      <c r="J12" s="488"/>
      <c r="K12" s="487"/>
      <c r="L12" s="488"/>
      <c r="M12" s="487"/>
      <c r="N12" s="488"/>
      <c r="O12" s="487"/>
      <c r="P12" s="488"/>
      <c r="Q12" s="487"/>
      <c r="R12" s="488"/>
      <c r="S12" s="487"/>
      <c r="T12" s="488"/>
      <c r="U12" s="487"/>
      <c r="V12" s="488"/>
      <c r="W12" s="487"/>
      <c r="X12" s="488"/>
      <c r="Y12" s="487"/>
      <c r="Z12" s="488"/>
      <c r="AA12" s="487"/>
      <c r="AB12" s="488"/>
      <c r="AC12" s="487"/>
      <c r="AD12" s="488"/>
      <c r="AE12" s="487"/>
      <c r="AF12" s="488"/>
    </row>
    <row r="13" spans="1:32">
      <c r="B13" s="42" t="s">
        <v>2949</v>
      </c>
      <c r="C13" s="487"/>
      <c r="D13" s="488"/>
      <c r="E13" s="487"/>
      <c r="F13" s="488"/>
      <c r="G13" s="487"/>
      <c r="H13" s="488"/>
      <c r="I13" s="487"/>
      <c r="J13" s="488"/>
      <c r="K13" s="487"/>
      <c r="L13" s="488"/>
      <c r="M13" s="487"/>
      <c r="N13" s="488"/>
      <c r="O13" s="487"/>
      <c r="P13" s="488"/>
      <c r="Q13" s="487"/>
      <c r="R13" s="488"/>
      <c r="S13" s="487"/>
      <c r="T13" s="488"/>
      <c r="U13" s="487"/>
      <c r="V13" s="488"/>
      <c r="W13" s="487"/>
      <c r="X13" s="488"/>
      <c r="Y13" s="487"/>
      <c r="Z13" s="488"/>
      <c r="AA13" s="487"/>
      <c r="AB13" s="488"/>
      <c r="AC13" s="487"/>
      <c r="AD13" s="488"/>
      <c r="AE13" s="487"/>
      <c r="AF13" s="488"/>
    </row>
    <row r="14" spans="1:32">
      <c r="B14" s="42" t="s">
        <v>2946</v>
      </c>
      <c r="C14" s="487"/>
      <c r="D14" s="488"/>
      <c r="E14" s="487"/>
      <c r="F14" s="488"/>
      <c r="G14" s="487"/>
      <c r="H14" s="488"/>
      <c r="I14" s="487"/>
      <c r="J14" s="488"/>
      <c r="K14" s="487"/>
      <c r="L14" s="488"/>
      <c r="M14" s="487"/>
      <c r="N14" s="488"/>
      <c r="O14" s="487"/>
      <c r="P14" s="488"/>
      <c r="Q14" s="487"/>
      <c r="R14" s="488"/>
      <c r="S14" s="487"/>
      <c r="T14" s="488"/>
      <c r="U14" s="487"/>
      <c r="V14" s="488"/>
      <c r="W14" s="487"/>
      <c r="X14" s="488"/>
      <c r="Y14" s="487"/>
      <c r="Z14" s="488"/>
      <c r="AA14" s="487"/>
      <c r="AB14" s="488"/>
      <c r="AC14" s="487"/>
      <c r="AD14" s="488"/>
      <c r="AE14" s="487"/>
      <c r="AF14" s="488"/>
    </row>
    <row r="15" spans="1:32">
      <c r="B15" s="42" t="s">
        <v>2947</v>
      </c>
      <c r="C15" s="487"/>
      <c r="D15" s="488"/>
      <c r="E15" s="487"/>
      <c r="F15" s="488"/>
      <c r="G15" s="487"/>
      <c r="H15" s="488"/>
      <c r="I15" s="487"/>
      <c r="J15" s="488"/>
      <c r="K15" s="487"/>
      <c r="L15" s="488"/>
      <c r="M15" s="487"/>
      <c r="N15" s="488"/>
      <c r="O15" s="487"/>
      <c r="P15" s="488"/>
      <c r="Q15" s="487"/>
      <c r="R15" s="488"/>
      <c r="S15" s="487"/>
      <c r="T15" s="488"/>
      <c r="U15" s="487"/>
      <c r="V15" s="488"/>
      <c r="W15" s="487"/>
      <c r="X15" s="488"/>
      <c r="Y15" s="487"/>
      <c r="Z15" s="488"/>
      <c r="AA15" s="487"/>
      <c r="AB15" s="488"/>
      <c r="AC15" s="487"/>
      <c r="AD15" s="488"/>
      <c r="AE15" s="487"/>
      <c r="AF15" s="488"/>
    </row>
    <row r="16" spans="1:32">
      <c r="B16" s="42" t="s">
        <v>2950</v>
      </c>
      <c r="C16" s="487"/>
      <c r="D16" s="488"/>
      <c r="E16" s="487"/>
      <c r="F16" s="488"/>
      <c r="G16" s="487"/>
      <c r="H16" s="488"/>
      <c r="I16" s="487"/>
      <c r="J16" s="488"/>
      <c r="K16" s="487"/>
      <c r="L16" s="488"/>
      <c r="M16" s="487"/>
      <c r="N16" s="488"/>
      <c r="O16" s="487"/>
      <c r="P16" s="488"/>
      <c r="Q16" s="487"/>
      <c r="R16" s="488"/>
      <c r="S16" s="487"/>
      <c r="T16" s="488"/>
      <c r="U16" s="487"/>
      <c r="V16" s="488"/>
      <c r="W16" s="487"/>
      <c r="X16" s="488"/>
      <c r="Y16" s="487"/>
      <c r="Z16" s="488"/>
      <c r="AA16" s="487"/>
      <c r="AB16" s="488"/>
      <c r="AC16" s="487"/>
      <c r="AD16" s="488"/>
      <c r="AE16" s="487"/>
      <c r="AF16" s="488"/>
    </row>
    <row r="17" spans="2:32">
      <c r="B17" s="42" t="s">
        <v>2948</v>
      </c>
      <c r="C17" s="487"/>
      <c r="D17" s="488"/>
      <c r="E17" s="487"/>
      <c r="F17" s="488"/>
      <c r="G17" s="487"/>
      <c r="H17" s="488"/>
      <c r="I17" s="487"/>
      <c r="J17" s="488"/>
      <c r="K17" s="487"/>
      <c r="L17" s="488"/>
      <c r="M17" s="487"/>
      <c r="N17" s="488"/>
      <c r="O17" s="487"/>
      <c r="P17" s="488"/>
      <c r="Q17" s="487"/>
      <c r="R17" s="488"/>
      <c r="S17" s="487"/>
      <c r="T17" s="488"/>
      <c r="U17" s="487"/>
      <c r="V17" s="488"/>
      <c r="W17" s="487"/>
      <c r="X17" s="488"/>
      <c r="Y17" s="487"/>
      <c r="Z17" s="488"/>
      <c r="AA17" s="487"/>
      <c r="AB17" s="488"/>
      <c r="AC17" s="487"/>
      <c r="AD17" s="488"/>
      <c r="AE17" s="487"/>
      <c r="AF17" s="488"/>
    </row>
    <row r="18" spans="2:32">
      <c r="B18" s="5" t="s">
        <v>1860</v>
      </c>
      <c r="C18" s="489"/>
      <c r="D18" s="490"/>
      <c r="E18" s="489"/>
      <c r="F18" s="490"/>
      <c r="G18" s="489"/>
      <c r="H18" s="490"/>
      <c r="I18" s="489"/>
      <c r="J18" s="490"/>
      <c r="K18" s="489"/>
      <c r="L18" s="490"/>
      <c r="M18" s="489"/>
      <c r="N18" s="490"/>
      <c r="O18" s="489"/>
      <c r="P18" s="490"/>
      <c r="Q18" s="489"/>
      <c r="R18" s="490"/>
      <c r="S18" s="489"/>
      <c r="T18" s="490"/>
      <c r="U18" s="489"/>
      <c r="V18" s="490"/>
      <c r="W18" s="489"/>
      <c r="X18" s="490"/>
      <c r="Y18" s="489"/>
      <c r="Z18" s="490"/>
      <c r="AA18" s="489"/>
      <c r="AB18" s="490"/>
      <c r="AC18" s="489"/>
      <c r="AD18" s="490"/>
      <c r="AE18" s="489"/>
      <c r="AF18" s="490"/>
    </row>
    <row r="19" spans="2:32">
      <c r="B19" s="5" t="s">
        <v>1861</v>
      </c>
      <c r="C19" s="483"/>
      <c r="D19" s="484"/>
      <c r="E19" s="483"/>
      <c r="F19" s="484"/>
      <c r="G19" s="483"/>
      <c r="H19" s="484"/>
      <c r="I19" s="483"/>
      <c r="J19" s="484"/>
      <c r="K19" s="483"/>
      <c r="L19" s="484"/>
      <c r="M19" s="483"/>
      <c r="N19" s="484"/>
      <c r="O19" s="483"/>
      <c r="P19" s="484"/>
      <c r="Q19" s="483"/>
      <c r="R19" s="484"/>
      <c r="S19" s="483"/>
      <c r="T19" s="484"/>
      <c r="U19" s="483"/>
      <c r="V19" s="484"/>
      <c r="W19" s="483"/>
      <c r="X19" s="484"/>
      <c r="Y19" s="483"/>
      <c r="Z19" s="484"/>
      <c r="AA19" s="483"/>
      <c r="AB19" s="484"/>
      <c r="AC19" s="483"/>
      <c r="AD19" s="484"/>
      <c r="AE19" s="483"/>
      <c r="AF19" s="484"/>
    </row>
    <row r="20" spans="2:32">
      <c r="B20" s="5" t="s">
        <v>1862</v>
      </c>
      <c r="C20" s="489"/>
      <c r="D20" s="490"/>
      <c r="E20" s="489"/>
      <c r="F20" s="490"/>
      <c r="G20" s="489"/>
      <c r="H20" s="490"/>
      <c r="I20" s="489"/>
      <c r="J20" s="490"/>
      <c r="K20" s="489"/>
      <c r="L20" s="490"/>
      <c r="M20" s="489"/>
      <c r="N20" s="490"/>
      <c r="O20" s="489"/>
      <c r="P20" s="490"/>
      <c r="Q20" s="489"/>
      <c r="R20" s="490"/>
      <c r="S20" s="489"/>
      <c r="T20" s="490"/>
      <c r="U20" s="489"/>
      <c r="V20" s="490"/>
      <c r="W20" s="489"/>
      <c r="X20" s="490"/>
      <c r="Y20" s="489"/>
      <c r="Z20" s="490"/>
      <c r="AA20" s="489"/>
      <c r="AB20" s="490"/>
      <c r="AC20" s="489"/>
      <c r="AD20" s="490"/>
      <c r="AE20" s="489"/>
      <c r="AF20" s="490"/>
    </row>
    <row r="21" spans="2:32">
      <c r="B21" s="5" t="s">
        <v>1863</v>
      </c>
      <c r="C21" s="483"/>
      <c r="D21" s="484"/>
      <c r="E21" s="483"/>
      <c r="F21" s="484"/>
      <c r="G21" s="483"/>
      <c r="H21" s="484"/>
      <c r="I21" s="483"/>
      <c r="J21" s="484"/>
      <c r="K21" s="483"/>
      <c r="L21" s="484"/>
      <c r="M21" s="483"/>
      <c r="N21" s="484"/>
      <c r="O21" s="483"/>
      <c r="P21" s="484"/>
      <c r="Q21" s="483"/>
      <c r="R21" s="484"/>
      <c r="S21" s="483"/>
      <c r="T21" s="484"/>
      <c r="U21" s="483"/>
      <c r="V21" s="484"/>
      <c r="W21" s="483"/>
      <c r="X21" s="484"/>
      <c r="Y21" s="483"/>
      <c r="Z21" s="484"/>
      <c r="AA21" s="483"/>
      <c r="AB21" s="484"/>
      <c r="AC21" s="483"/>
      <c r="AD21" s="484"/>
      <c r="AE21" s="483"/>
      <c r="AF21" s="484"/>
    </row>
    <row r="22" spans="2:32">
      <c r="B22" s="5" t="s">
        <v>1864</v>
      </c>
      <c r="C22" s="483"/>
      <c r="D22" s="484"/>
      <c r="E22" s="483"/>
      <c r="F22" s="484"/>
      <c r="G22" s="483"/>
      <c r="H22" s="484"/>
      <c r="I22" s="483"/>
      <c r="J22" s="484"/>
      <c r="K22" s="483"/>
      <c r="L22" s="484"/>
      <c r="M22" s="483"/>
      <c r="N22" s="484"/>
      <c r="O22" s="483"/>
      <c r="P22" s="484"/>
      <c r="Q22" s="483"/>
      <c r="R22" s="484"/>
      <c r="S22" s="483"/>
      <c r="T22" s="484"/>
      <c r="U22" s="483"/>
      <c r="V22" s="484"/>
      <c r="W22" s="483"/>
      <c r="X22" s="484"/>
      <c r="Y22" s="483"/>
      <c r="Z22" s="484"/>
      <c r="AA22" s="483"/>
      <c r="AB22" s="484"/>
      <c r="AC22" s="483"/>
      <c r="AD22" s="484"/>
      <c r="AE22" s="483"/>
      <c r="AF22" s="484"/>
    </row>
    <row r="23" spans="2:32">
      <c r="B23" s="5" t="s">
        <v>3242</v>
      </c>
      <c r="C23" s="487"/>
      <c r="D23" s="488"/>
      <c r="E23" s="487"/>
      <c r="F23" s="488"/>
      <c r="G23" s="487"/>
      <c r="H23" s="488"/>
      <c r="I23" s="487"/>
      <c r="J23" s="488"/>
      <c r="K23" s="487"/>
      <c r="L23" s="488"/>
      <c r="M23" s="487"/>
      <c r="N23" s="488"/>
      <c r="O23" s="487"/>
      <c r="P23" s="488"/>
      <c r="Q23" s="487"/>
      <c r="R23" s="488"/>
      <c r="S23" s="487"/>
      <c r="T23" s="488"/>
      <c r="U23" s="487"/>
      <c r="V23" s="488"/>
      <c r="W23" s="487"/>
      <c r="X23" s="488"/>
      <c r="Y23" s="487"/>
      <c r="Z23" s="488"/>
      <c r="AA23" s="487"/>
      <c r="AB23" s="488"/>
      <c r="AC23" s="487"/>
      <c r="AD23" s="488"/>
      <c r="AE23" s="487"/>
      <c r="AF23" s="488"/>
    </row>
    <row r="24" spans="2:32">
      <c r="B24" s="16"/>
      <c r="C24" s="472" t="s">
        <v>1865</v>
      </c>
      <c r="D24" s="473"/>
      <c r="E24" s="472" t="s">
        <v>1865</v>
      </c>
      <c r="F24" s="473"/>
      <c r="G24" s="472" t="s">
        <v>1865</v>
      </c>
      <c r="H24" s="473"/>
      <c r="I24" s="472" t="s">
        <v>1865</v>
      </c>
      <c r="J24" s="473"/>
      <c r="K24" s="472" t="s">
        <v>1865</v>
      </c>
      <c r="L24" s="473"/>
      <c r="M24" s="472" t="s">
        <v>1865</v>
      </c>
      <c r="N24" s="473"/>
      <c r="O24" s="472" t="s">
        <v>1865</v>
      </c>
      <c r="P24" s="473"/>
      <c r="Q24" s="472" t="s">
        <v>1865</v>
      </c>
      <c r="R24" s="473"/>
      <c r="S24" s="472" t="s">
        <v>1865</v>
      </c>
      <c r="T24" s="473"/>
      <c r="U24" s="472" t="s">
        <v>1865</v>
      </c>
      <c r="V24" s="473"/>
      <c r="W24" s="472" t="s">
        <v>1865</v>
      </c>
      <c r="X24" s="473"/>
      <c r="Y24" s="472" t="s">
        <v>1865</v>
      </c>
      <c r="Z24" s="473"/>
      <c r="AA24" s="472" t="s">
        <v>1865</v>
      </c>
      <c r="AB24" s="473"/>
      <c r="AC24" s="472" t="s">
        <v>1865</v>
      </c>
      <c r="AD24" s="473"/>
      <c r="AE24" s="472" t="s">
        <v>1865</v>
      </c>
      <c r="AF24" s="473"/>
    </row>
    <row r="25" spans="2:32">
      <c r="B25" s="5" t="s">
        <v>1866</v>
      </c>
      <c r="C25" s="491"/>
      <c r="D25" s="492"/>
      <c r="E25" s="491"/>
      <c r="F25" s="492"/>
      <c r="G25" s="491"/>
      <c r="H25" s="492"/>
      <c r="I25" s="491"/>
      <c r="J25" s="492"/>
      <c r="K25" s="491"/>
      <c r="L25" s="492"/>
      <c r="M25" s="491"/>
      <c r="N25" s="492"/>
      <c r="O25" s="491"/>
      <c r="P25" s="492"/>
      <c r="Q25" s="491"/>
      <c r="R25" s="492"/>
      <c r="S25" s="491"/>
      <c r="T25" s="492"/>
      <c r="U25" s="491"/>
      <c r="V25" s="492"/>
      <c r="W25" s="491"/>
      <c r="X25" s="492"/>
      <c r="Y25" s="491"/>
      <c r="Z25" s="492"/>
      <c r="AA25" s="491"/>
      <c r="AB25" s="492"/>
      <c r="AC25" s="491"/>
      <c r="AD25" s="492"/>
      <c r="AE25" s="491"/>
      <c r="AF25" s="492"/>
    </row>
    <row r="26" spans="2:32">
      <c r="B26" s="5" t="s">
        <v>1867</v>
      </c>
      <c r="C26" s="487"/>
      <c r="D26" s="488"/>
      <c r="E26" s="487"/>
      <c r="F26" s="488"/>
      <c r="G26" s="487"/>
      <c r="H26" s="488"/>
      <c r="I26" s="487"/>
      <c r="J26" s="488"/>
      <c r="K26" s="487"/>
      <c r="L26" s="488"/>
      <c r="M26" s="487"/>
      <c r="N26" s="488"/>
      <c r="O26" s="487"/>
      <c r="P26" s="488"/>
      <c r="Q26" s="487"/>
      <c r="R26" s="488"/>
      <c r="S26" s="487"/>
      <c r="T26" s="488"/>
      <c r="U26" s="487"/>
      <c r="V26" s="488"/>
      <c r="W26" s="487"/>
      <c r="X26" s="488"/>
      <c r="Y26" s="487"/>
      <c r="Z26" s="488"/>
      <c r="AA26" s="487"/>
      <c r="AB26" s="488"/>
      <c r="AC26" s="487"/>
      <c r="AD26" s="488"/>
      <c r="AE26" s="487"/>
      <c r="AF26" s="488"/>
    </row>
    <row r="27" spans="2:32">
      <c r="B27" s="5" t="s">
        <v>1868</v>
      </c>
      <c r="C27" s="487"/>
      <c r="D27" s="488"/>
      <c r="E27" s="487"/>
      <c r="F27" s="488"/>
      <c r="G27" s="487"/>
      <c r="H27" s="488"/>
      <c r="I27" s="487"/>
      <c r="J27" s="488"/>
      <c r="K27" s="487"/>
      <c r="L27" s="488"/>
      <c r="M27" s="487"/>
      <c r="N27" s="488"/>
      <c r="O27" s="487"/>
      <c r="P27" s="488"/>
      <c r="Q27" s="487"/>
      <c r="R27" s="488"/>
      <c r="S27" s="487"/>
      <c r="T27" s="488"/>
      <c r="U27" s="487"/>
      <c r="V27" s="488"/>
      <c r="W27" s="487"/>
      <c r="X27" s="488"/>
      <c r="Y27" s="487"/>
      <c r="Z27" s="488"/>
      <c r="AA27" s="487"/>
      <c r="AB27" s="488"/>
      <c r="AC27" s="487"/>
      <c r="AD27" s="488"/>
      <c r="AE27" s="487"/>
      <c r="AF27" s="488"/>
    </row>
    <row r="28" spans="2:32">
      <c r="B28" s="5" t="s">
        <v>1869</v>
      </c>
      <c r="C28" s="487"/>
      <c r="D28" s="488"/>
      <c r="E28" s="487"/>
      <c r="F28" s="488"/>
      <c r="G28" s="487"/>
      <c r="H28" s="488"/>
      <c r="I28" s="487"/>
      <c r="J28" s="488"/>
      <c r="K28" s="487"/>
      <c r="L28" s="488"/>
      <c r="M28" s="487"/>
      <c r="N28" s="488"/>
      <c r="O28" s="487"/>
      <c r="P28" s="488"/>
      <c r="Q28" s="487"/>
      <c r="R28" s="488"/>
      <c r="S28" s="487"/>
      <c r="T28" s="488"/>
      <c r="U28" s="487"/>
      <c r="V28" s="488"/>
      <c r="W28" s="487"/>
      <c r="X28" s="488"/>
      <c r="Y28" s="487"/>
      <c r="Z28" s="488"/>
      <c r="AA28" s="487"/>
      <c r="AB28" s="488"/>
      <c r="AC28" s="487"/>
      <c r="AD28" s="488"/>
      <c r="AE28" s="487"/>
      <c r="AF28" s="488"/>
    </row>
    <row r="29" spans="2:32">
      <c r="B29" s="16"/>
      <c r="C29" s="493" t="s">
        <v>1870</v>
      </c>
      <c r="D29" s="494"/>
      <c r="E29" s="472" t="s">
        <v>1870</v>
      </c>
      <c r="F29" s="473"/>
      <c r="G29" s="472" t="s">
        <v>1870</v>
      </c>
      <c r="H29" s="473"/>
      <c r="I29" s="472" t="s">
        <v>1870</v>
      </c>
      <c r="J29" s="473"/>
      <c r="K29" s="472" t="s">
        <v>1870</v>
      </c>
      <c r="L29" s="473"/>
      <c r="M29" s="472" t="s">
        <v>1870</v>
      </c>
      <c r="N29" s="473"/>
      <c r="O29" s="472" t="s">
        <v>1870</v>
      </c>
      <c r="P29" s="473"/>
      <c r="Q29" s="472" t="s">
        <v>1870</v>
      </c>
      <c r="R29" s="473"/>
      <c r="S29" s="472" t="s">
        <v>1870</v>
      </c>
      <c r="T29" s="473"/>
      <c r="U29" s="472" t="s">
        <v>1870</v>
      </c>
      <c r="V29" s="473"/>
      <c r="W29" s="472" t="s">
        <v>1870</v>
      </c>
      <c r="X29" s="473"/>
      <c r="Y29" s="472" t="s">
        <v>1870</v>
      </c>
      <c r="Z29" s="473"/>
      <c r="AA29" s="472" t="s">
        <v>1870</v>
      </c>
      <c r="AB29" s="473"/>
      <c r="AC29" s="472" t="s">
        <v>1870</v>
      </c>
      <c r="AD29" s="473"/>
      <c r="AE29" s="472" t="s">
        <v>1870</v>
      </c>
      <c r="AF29" s="473"/>
    </row>
    <row r="30" spans="2:32">
      <c r="B30" s="5" t="s">
        <v>1866</v>
      </c>
      <c r="C30" s="491"/>
      <c r="D30" s="492"/>
      <c r="E30" s="491"/>
      <c r="F30" s="492"/>
      <c r="G30" s="491"/>
      <c r="H30" s="492"/>
      <c r="I30" s="491"/>
      <c r="J30" s="492"/>
      <c r="K30" s="491"/>
      <c r="L30" s="492"/>
      <c r="M30" s="491"/>
      <c r="N30" s="492"/>
      <c r="O30" s="491"/>
      <c r="P30" s="492"/>
      <c r="Q30" s="491"/>
      <c r="R30" s="492"/>
      <c r="S30" s="491"/>
      <c r="T30" s="492"/>
      <c r="U30" s="491"/>
      <c r="V30" s="492"/>
      <c r="W30" s="491"/>
      <c r="X30" s="492"/>
      <c r="Y30" s="491"/>
      <c r="Z30" s="492"/>
      <c r="AA30" s="491"/>
      <c r="AB30" s="492"/>
      <c r="AC30" s="491"/>
      <c r="AD30" s="492"/>
      <c r="AE30" s="491"/>
      <c r="AF30" s="492"/>
    </row>
    <row r="31" spans="2:32">
      <c r="B31" s="5" t="s">
        <v>1867</v>
      </c>
      <c r="C31" s="487"/>
      <c r="D31" s="488"/>
      <c r="E31" s="487"/>
      <c r="F31" s="488"/>
      <c r="G31" s="487"/>
      <c r="H31" s="488"/>
      <c r="I31" s="487"/>
      <c r="J31" s="488"/>
      <c r="K31" s="487"/>
      <c r="L31" s="488"/>
      <c r="M31" s="487"/>
      <c r="N31" s="488"/>
      <c r="O31" s="487"/>
      <c r="P31" s="488"/>
      <c r="Q31" s="487"/>
      <c r="R31" s="488"/>
      <c r="S31" s="487"/>
      <c r="T31" s="488"/>
      <c r="U31" s="487"/>
      <c r="V31" s="488"/>
      <c r="W31" s="487"/>
      <c r="X31" s="488"/>
      <c r="Y31" s="487"/>
      <c r="Z31" s="488"/>
      <c r="AA31" s="487"/>
      <c r="AB31" s="488"/>
      <c r="AC31" s="487"/>
      <c r="AD31" s="488"/>
      <c r="AE31" s="487"/>
      <c r="AF31" s="488"/>
    </row>
    <row r="32" spans="2:32">
      <c r="B32" s="5" t="s">
        <v>1868</v>
      </c>
      <c r="C32" s="487"/>
      <c r="D32" s="488"/>
      <c r="E32" s="487"/>
      <c r="F32" s="488"/>
      <c r="G32" s="487"/>
      <c r="H32" s="488"/>
      <c r="I32" s="487"/>
      <c r="J32" s="488"/>
      <c r="K32" s="487"/>
      <c r="L32" s="488"/>
      <c r="M32" s="487"/>
      <c r="N32" s="488"/>
      <c r="O32" s="487"/>
      <c r="P32" s="488"/>
      <c r="Q32" s="487"/>
      <c r="R32" s="488"/>
      <c r="S32" s="487"/>
      <c r="T32" s="488"/>
      <c r="U32" s="487"/>
      <c r="V32" s="488"/>
      <c r="W32" s="487"/>
      <c r="X32" s="488"/>
      <c r="Y32" s="487"/>
      <c r="Z32" s="488"/>
      <c r="AA32" s="487"/>
      <c r="AB32" s="488"/>
      <c r="AC32" s="487"/>
      <c r="AD32" s="488"/>
      <c r="AE32" s="487"/>
      <c r="AF32" s="488"/>
    </row>
    <row r="33" spans="2:32">
      <c r="B33" s="5" t="s">
        <v>1869</v>
      </c>
      <c r="C33" s="487"/>
      <c r="D33" s="488"/>
      <c r="E33" s="487"/>
      <c r="F33" s="488"/>
      <c r="G33" s="487"/>
      <c r="H33" s="488"/>
      <c r="I33" s="487"/>
      <c r="J33" s="488"/>
      <c r="K33" s="487"/>
      <c r="L33" s="488"/>
      <c r="M33" s="487"/>
      <c r="N33" s="488"/>
      <c r="O33" s="487"/>
      <c r="P33" s="488"/>
      <c r="Q33" s="487"/>
      <c r="R33" s="488"/>
      <c r="S33" s="487"/>
      <c r="T33" s="488"/>
      <c r="U33" s="487"/>
      <c r="V33" s="488"/>
      <c r="W33" s="487"/>
      <c r="X33" s="488"/>
      <c r="Y33" s="487"/>
      <c r="Z33" s="488"/>
      <c r="AA33" s="487"/>
      <c r="AB33" s="488"/>
      <c r="AC33" s="487"/>
      <c r="AD33" s="488"/>
      <c r="AE33" s="487"/>
      <c r="AF33" s="488"/>
    </row>
    <row r="34" spans="2:32">
      <c r="B34" s="16"/>
      <c r="C34" s="472" t="s">
        <v>1871</v>
      </c>
      <c r="D34" s="473"/>
      <c r="E34" s="472" t="s">
        <v>1871</v>
      </c>
      <c r="F34" s="473"/>
      <c r="G34" s="472" t="s">
        <v>1871</v>
      </c>
      <c r="H34" s="473"/>
      <c r="I34" s="472" t="s">
        <v>1871</v>
      </c>
      <c r="J34" s="473"/>
      <c r="K34" s="472" t="s">
        <v>1871</v>
      </c>
      <c r="L34" s="473"/>
      <c r="M34" s="472" t="s">
        <v>1871</v>
      </c>
      <c r="N34" s="473"/>
      <c r="O34" s="472" t="s">
        <v>1871</v>
      </c>
      <c r="P34" s="473"/>
      <c r="Q34" s="472" t="s">
        <v>1871</v>
      </c>
      <c r="R34" s="473"/>
      <c r="S34" s="472" t="s">
        <v>1871</v>
      </c>
      <c r="T34" s="473"/>
      <c r="U34" s="472" t="s">
        <v>1871</v>
      </c>
      <c r="V34" s="473"/>
      <c r="W34" s="472" t="s">
        <v>1871</v>
      </c>
      <c r="X34" s="473"/>
      <c r="Y34" s="472" t="s">
        <v>1871</v>
      </c>
      <c r="Z34" s="473"/>
      <c r="AA34" s="472" t="s">
        <v>1871</v>
      </c>
      <c r="AB34" s="473"/>
      <c r="AC34" s="472" t="s">
        <v>1871</v>
      </c>
      <c r="AD34" s="473"/>
      <c r="AE34" s="472" t="s">
        <v>1871</v>
      </c>
      <c r="AF34" s="473"/>
    </row>
    <row r="35" spans="2:32">
      <c r="B35" s="5" t="s">
        <v>1866</v>
      </c>
      <c r="C35" s="491"/>
      <c r="D35" s="492"/>
      <c r="E35" s="491"/>
      <c r="F35" s="492"/>
      <c r="G35" s="491"/>
      <c r="H35" s="492"/>
      <c r="I35" s="491"/>
      <c r="J35" s="492"/>
      <c r="K35" s="491"/>
      <c r="L35" s="492"/>
      <c r="M35" s="491"/>
      <c r="N35" s="492"/>
      <c r="O35" s="491"/>
      <c r="P35" s="492"/>
      <c r="Q35" s="491"/>
      <c r="R35" s="492"/>
      <c r="S35" s="491"/>
      <c r="T35" s="492"/>
      <c r="U35" s="491"/>
      <c r="V35" s="492"/>
      <c r="W35" s="491"/>
      <c r="X35" s="492"/>
      <c r="Y35" s="491"/>
      <c r="Z35" s="492"/>
      <c r="AA35" s="491"/>
      <c r="AB35" s="492"/>
      <c r="AC35" s="491"/>
      <c r="AD35" s="492"/>
      <c r="AE35" s="491"/>
      <c r="AF35" s="492"/>
    </row>
    <row r="36" spans="2:32">
      <c r="B36" s="5" t="s">
        <v>1867</v>
      </c>
      <c r="C36" s="487"/>
      <c r="D36" s="488"/>
      <c r="E36" s="487"/>
      <c r="F36" s="488"/>
      <c r="G36" s="487"/>
      <c r="H36" s="488"/>
      <c r="I36" s="487"/>
      <c r="J36" s="488"/>
      <c r="K36" s="487"/>
      <c r="L36" s="488"/>
      <c r="M36" s="487"/>
      <c r="N36" s="488"/>
      <c r="O36" s="487"/>
      <c r="P36" s="488"/>
      <c r="Q36" s="487"/>
      <c r="R36" s="488"/>
      <c r="S36" s="487"/>
      <c r="T36" s="488"/>
      <c r="U36" s="487"/>
      <c r="V36" s="488"/>
      <c r="W36" s="487"/>
      <c r="X36" s="488"/>
      <c r="Y36" s="487"/>
      <c r="Z36" s="488"/>
      <c r="AA36" s="487"/>
      <c r="AB36" s="488"/>
      <c r="AC36" s="487"/>
      <c r="AD36" s="488"/>
      <c r="AE36" s="487"/>
      <c r="AF36" s="488"/>
    </row>
    <row r="37" spans="2:32">
      <c r="B37" s="5" t="s">
        <v>1868</v>
      </c>
      <c r="C37" s="487"/>
      <c r="D37" s="488"/>
      <c r="E37" s="487"/>
      <c r="F37" s="488"/>
      <c r="G37" s="487"/>
      <c r="H37" s="488"/>
      <c r="I37" s="487"/>
      <c r="J37" s="488"/>
      <c r="K37" s="487"/>
      <c r="L37" s="488"/>
      <c r="M37" s="487"/>
      <c r="N37" s="488"/>
      <c r="O37" s="487"/>
      <c r="P37" s="488"/>
      <c r="Q37" s="487"/>
      <c r="R37" s="488"/>
      <c r="S37" s="487"/>
      <c r="T37" s="488"/>
      <c r="U37" s="487"/>
      <c r="V37" s="488"/>
      <c r="W37" s="487"/>
      <c r="X37" s="488"/>
      <c r="Y37" s="487"/>
      <c r="Z37" s="488"/>
      <c r="AA37" s="487"/>
      <c r="AB37" s="488"/>
      <c r="AC37" s="487"/>
      <c r="AD37" s="488"/>
      <c r="AE37" s="487"/>
      <c r="AF37" s="488"/>
    </row>
    <row r="38" spans="2:32">
      <c r="B38" s="5" t="s">
        <v>1869</v>
      </c>
      <c r="C38" s="487"/>
      <c r="D38" s="488"/>
      <c r="E38" s="487"/>
      <c r="F38" s="488"/>
      <c r="G38" s="487"/>
      <c r="H38" s="488"/>
      <c r="I38" s="487"/>
      <c r="J38" s="488"/>
      <c r="K38" s="487"/>
      <c r="L38" s="488"/>
      <c r="M38" s="487"/>
      <c r="N38" s="488"/>
      <c r="O38" s="487"/>
      <c r="P38" s="488"/>
      <c r="Q38" s="487"/>
      <c r="R38" s="488"/>
      <c r="S38" s="487"/>
      <c r="T38" s="488"/>
      <c r="U38" s="487"/>
      <c r="V38" s="488"/>
      <c r="W38" s="487"/>
      <c r="X38" s="488"/>
      <c r="Y38" s="487"/>
      <c r="Z38" s="488"/>
      <c r="AA38" s="487"/>
      <c r="AB38" s="488"/>
      <c r="AC38" s="487"/>
      <c r="AD38" s="488"/>
      <c r="AE38" s="487"/>
      <c r="AF38" s="488"/>
    </row>
    <row r="39" spans="2:32">
      <c r="B39" s="16"/>
      <c r="C39" s="472" t="s">
        <v>1872</v>
      </c>
      <c r="D39" s="473"/>
      <c r="E39" s="472" t="s">
        <v>1872</v>
      </c>
      <c r="F39" s="473"/>
      <c r="G39" s="472" t="s">
        <v>1872</v>
      </c>
      <c r="H39" s="473"/>
      <c r="I39" s="472" t="s">
        <v>1872</v>
      </c>
      <c r="J39" s="473"/>
      <c r="K39" s="472" t="s">
        <v>1872</v>
      </c>
      <c r="L39" s="473"/>
      <c r="M39" s="472" t="s">
        <v>1872</v>
      </c>
      <c r="N39" s="473"/>
      <c r="O39" s="472" t="s">
        <v>1872</v>
      </c>
      <c r="P39" s="473"/>
      <c r="Q39" s="472" t="s">
        <v>1872</v>
      </c>
      <c r="R39" s="473"/>
      <c r="S39" s="472" t="s">
        <v>1872</v>
      </c>
      <c r="T39" s="473"/>
      <c r="U39" s="472" t="s">
        <v>1872</v>
      </c>
      <c r="V39" s="473"/>
      <c r="W39" s="472" t="s">
        <v>1872</v>
      </c>
      <c r="X39" s="473"/>
      <c r="Y39" s="472" t="s">
        <v>1872</v>
      </c>
      <c r="Z39" s="473"/>
      <c r="AA39" s="472" t="s">
        <v>1872</v>
      </c>
      <c r="AB39" s="473"/>
      <c r="AC39" s="472" t="s">
        <v>1872</v>
      </c>
      <c r="AD39" s="473"/>
      <c r="AE39" s="472" t="s">
        <v>1872</v>
      </c>
      <c r="AF39" s="473"/>
    </row>
    <row r="40" spans="2:32">
      <c r="B40" s="5" t="s">
        <v>1866</v>
      </c>
      <c r="C40" s="491"/>
      <c r="D40" s="492"/>
      <c r="E40" s="491"/>
      <c r="F40" s="492"/>
      <c r="G40" s="491"/>
      <c r="H40" s="492"/>
      <c r="I40" s="491"/>
      <c r="J40" s="492"/>
      <c r="K40" s="491"/>
      <c r="L40" s="492"/>
      <c r="M40" s="491"/>
      <c r="N40" s="492"/>
      <c r="O40" s="491"/>
      <c r="P40" s="492"/>
      <c r="Q40" s="491"/>
      <c r="R40" s="492"/>
      <c r="S40" s="491"/>
      <c r="T40" s="492"/>
      <c r="U40" s="491"/>
      <c r="V40" s="492"/>
      <c r="W40" s="491"/>
      <c r="X40" s="492"/>
      <c r="Y40" s="491"/>
      <c r="Z40" s="492"/>
      <c r="AA40" s="491"/>
      <c r="AB40" s="492"/>
      <c r="AC40" s="491"/>
      <c r="AD40" s="492"/>
      <c r="AE40" s="491"/>
      <c r="AF40" s="492"/>
    </row>
    <row r="41" spans="2:32">
      <c r="B41" s="5" t="s">
        <v>1867</v>
      </c>
      <c r="C41" s="487"/>
      <c r="D41" s="488"/>
      <c r="E41" s="487"/>
      <c r="F41" s="488"/>
      <c r="G41" s="487"/>
      <c r="H41" s="488"/>
      <c r="I41" s="487"/>
      <c r="J41" s="488"/>
      <c r="K41" s="487"/>
      <c r="L41" s="488"/>
      <c r="M41" s="487"/>
      <c r="N41" s="488"/>
      <c r="O41" s="487"/>
      <c r="P41" s="488"/>
      <c r="Q41" s="487"/>
      <c r="R41" s="488"/>
      <c r="S41" s="487"/>
      <c r="T41" s="488"/>
      <c r="U41" s="487"/>
      <c r="V41" s="488"/>
      <c r="W41" s="487"/>
      <c r="X41" s="488"/>
      <c r="Y41" s="487"/>
      <c r="Z41" s="488"/>
      <c r="AA41" s="487"/>
      <c r="AB41" s="488"/>
      <c r="AC41" s="487"/>
      <c r="AD41" s="488"/>
      <c r="AE41" s="487"/>
      <c r="AF41" s="488"/>
    </row>
    <row r="42" spans="2:32">
      <c r="B42" s="5" t="s">
        <v>1868</v>
      </c>
      <c r="C42" s="487"/>
      <c r="D42" s="488"/>
      <c r="E42" s="487"/>
      <c r="F42" s="488"/>
      <c r="G42" s="487"/>
      <c r="H42" s="488"/>
      <c r="I42" s="487"/>
      <c r="J42" s="488"/>
      <c r="K42" s="487"/>
      <c r="L42" s="488"/>
      <c r="M42" s="487"/>
      <c r="N42" s="488"/>
      <c r="O42" s="487"/>
      <c r="P42" s="488"/>
      <c r="Q42" s="487"/>
      <c r="R42" s="488"/>
      <c r="S42" s="487"/>
      <c r="T42" s="488"/>
      <c r="U42" s="487"/>
      <c r="V42" s="488"/>
      <c r="W42" s="487"/>
      <c r="X42" s="488"/>
      <c r="Y42" s="487"/>
      <c r="Z42" s="488"/>
      <c r="AA42" s="487"/>
      <c r="AB42" s="488"/>
      <c r="AC42" s="487"/>
      <c r="AD42" s="488"/>
      <c r="AE42" s="487"/>
      <c r="AF42" s="488"/>
    </row>
    <row r="43" spans="2:32">
      <c r="B43" s="5" t="s">
        <v>1869</v>
      </c>
      <c r="C43" s="487"/>
      <c r="D43" s="488"/>
      <c r="E43" s="487"/>
      <c r="F43" s="488"/>
      <c r="G43" s="487"/>
      <c r="H43" s="488"/>
      <c r="I43" s="487"/>
      <c r="J43" s="488"/>
      <c r="K43" s="487"/>
      <c r="L43" s="488"/>
      <c r="M43" s="487"/>
      <c r="N43" s="488"/>
      <c r="O43" s="487"/>
      <c r="P43" s="488"/>
      <c r="Q43" s="487"/>
      <c r="R43" s="488"/>
      <c r="S43" s="487"/>
      <c r="T43" s="488"/>
      <c r="U43" s="487"/>
      <c r="V43" s="488"/>
      <c r="W43" s="487"/>
      <c r="X43" s="488"/>
      <c r="Y43" s="487"/>
      <c r="Z43" s="488"/>
      <c r="AA43" s="487"/>
      <c r="AB43" s="488"/>
      <c r="AC43" s="487"/>
      <c r="AD43" s="488"/>
      <c r="AE43" s="487"/>
      <c r="AF43" s="488"/>
    </row>
    <row r="44" spans="2:32">
      <c r="B44" s="16"/>
      <c r="C44" s="472" t="s">
        <v>1873</v>
      </c>
      <c r="D44" s="473"/>
      <c r="E44" s="472" t="s">
        <v>1873</v>
      </c>
      <c r="F44" s="473"/>
      <c r="G44" s="472" t="s">
        <v>1873</v>
      </c>
      <c r="H44" s="473"/>
      <c r="I44" s="472" t="s">
        <v>1873</v>
      </c>
      <c r="J44" s="473"/>
      <c r="K44" s="472" t="s">
        <v>1873</v>
      </c>
      <c r="L44" s="473"/>
      <c r="M44" s="472" t="s">
        <v>1873</v>
      </c>
      <c r="N44" s="473"/>
      <c r="O44" s="472" t="s">
        <v>1873</v>
      </c>
      <c r="P44" s="473"/>
      <c r="Q44" s="472" t="s">
        <v>1873</v>
      </c>
      <c r="R44" s="473"/>
      <c r="S44" s="472" t="s">
        <v>1873</v>
      </c>
      <c r="T44" s="473"/>
      <c r="U44" s="472" t="s">
        <v>1873</v>
      </c>
      <c r="V44" s="473"/>
      <c r="W44" s="472" t="s">
        <v>1873</v>
      </c>
      <c r="X44" s="473"/>
      <c r="Y44" s="472" t="s">
        <v>1873</v>
      </c>
      <c r="Z44" s="473"/>
      <c r="AA44" s="472" t="s">
        <v>1873</v>
      </c>
      <c r="AB44" s="473"/>
      <c r="AC44" s="472" t="s">
        <v>1873</v>
      </c>
      <c r="AD44" s="473"/>
      <c r="AE44" s="472" t="s">
        <v>1873</v>
      </c>
      <c r="AF44" s="473"/>
    </row>
    <row r="45" spans="2:32">
      <c r="B45" s="5" t="s">
        <v>1866</v>
      </c>
      <c r="C45" s="491"/>
      <c r="D45" s="492"/>
      <c r="E45" s="491"/>
      <c r="F45" s="492"/>
      <c r="G45" s="491"/>
      <c r="H45" s="492"/>
      <c r="I45" s="491"/>
      <c r="J45" s="492"/>
      <c r="K45" s="491"/>
      <c r="L45" s="492"/>
      <c r="M45" s="491"/>
      <c r="N45" s="492"/>
      <c r="O45" s="491"/>
      <c r="P45" s="492"/>
      <c r="Q45" s="491"/>
      <c r="R45" s="492"/>
      <c r="S45" s="491"/>
      <c r="T45" s="492"/>
      <c r="U45" s="491"/>
      <c r="V45" s="492"/>
      <c r="W45" s="491"/>
      <c r="X45" s="492"/>
      <c r="Y45" s="491"/>
      <c r="Z45" s="492"/>
      <c r="AA45" s="491"/>
      <c r="AB45" s="492"/>
      <c r="AC45" s="491"/>
      <c r="AD45" s="492"/>
      <c r="AE45" s="491"/>
      <c r="AF45" s="492"/>
    </row>
    <row r="46" spans="2:32">
      <c r="B46" s="5" t="s">
        <v>1867</v>
      </c>
      <c r="C46" s="487"/>
      <c r="D46" s="488"/>
      <c r="E46" s="487"/>
      <c r="F46" s="488"/>
      <c r="G46" s="487"/>
      <c r="H46" s="488"/>
      <c r="I46" s="487"/>
      <c r="J46" s="488"/>
      <c r="K46" s="487"/>
      <c r="L46" s="488"/>
      <c r="M46" s="487"/>
      <c r="N46" s="488"/>
      <c r="O46" s="487"/>
      <c r="P46" s="488"/>
      <c r="Q46" s="487"/>
      <c r="R46" s="488"/>
      <c r="S46" s="487"/>
      <c r="T46" s="488"/>
      <c r="U46" s="487"/>
      <c r="V46" s="488"/>
      <c r="W46" s="487"/>
      <c r="X46" s="488"/>
      <c r="Y46" s="487"/>
      <c r="Z46" s="488"/>
      <c r="AA46" s="487"/>
      <c r="AB46" s="488"/>
      <c r="AC46" s="487"/>
      <c r="AD46" s="488"/>
      <c r="AE46" s="487"/>
      <c r="AF46" s="488"/>
    </row>
    <row r="47" spans="2:32">
      <c r="B47" s="5" t="s">
        <v>1868</v>
      </c>
      <c r="C47" s="487"/>
      <c r="D47" s="488"/>
      <c r="E47" s="487"/>
      <c r="F47" s="488"/>
      <c r="G47" s="487"/>
      <c r="H47" s="488"/>
      <c r="I47" s="487"/>
      <c r="J47" s="488"/>
      <c r="K47" s="487"/>
      <c r="L47" s="488"/>
      <c r="M47" s="487"/>
      <c r="N47" s="488"/>
      <c r="O47" s="487"/>
      <c r="P47" s="488"/>
      <c r="Q47" s="487"/>
      <c r="R47" s="488"/>
      <c r="S47" s="487"/>
      <c r="T47" s="488"/>
      <c r="U47" s="487"/>
      <c r="V47" s="488"/>
      <c r="W47" s="487"/>
      <c r="X47" s="488"/>
      <c r="Y47" s="487"/>
      <c r="Z47" s="488"/>
      <c r="AA47" s="487"/>
      <c r="AB47" s="488"/>
      <c r="AC47" s="487"/>
      <c r="AD47" s="488"/>
      <c r="AE47" s="487"/>
      <c r="AF47" s="488"/>
    </row>
    <row r="48" spans="2:32">
      <c r="B48" s="5" t="s">
        <v>1869</v>
      </c>
      <c r="C48" s="487"/>
      <c r="D48" s="488"/>
      <c r="E48" s="487"/>
      <c r="F48" s="488"/>
      <c r="G48" s="487"/>
      <c r="H48" s="488"/>
      <c r="I48" s="487"/>
      <c r="J48" s="488"/>
      <c r="K48" s="487"/>
      <c r="L48" s="488"/>
      <c r="M48" s="487"/>
      <c r="N48" s="488"/>
      <c r="O48" s="487"/>
      <c r="P48" s="488"/>
      <c r="Q48" s="487"/>
      <c r="R48" s="488"/>
      <c r="S48" s="487"/>
      <c r="T48" s="488"/>
      <c r="U48" s="487"/>
      <c r="V48" s="488"/>
      <c r="W48" s="487"/>
      <c r="X48" s="488"/>
      <c r="Y48" s="487"/>
      <c r="Z48" s="488"/>
      <c r="AA48" s="487"/>
      <c r="AB48" s="488"/>
      <c r="AC48" s="487"/>
      <c r="AD48" s="488"/>
      <c r="AE48" s="487"/>
      <c r="AF48" s="488"/>
    </row>
    <row r="49" spans="2:32">
      <c r="B49" s="18"/>
      <c r="C49" s="496"/>
      <c r="D49" s="496"/>
      <c r="E49" s="496"/>
      <c r="F49" s="496"/>
      <c r="G49" s="496"/>
      <c r="H49" s="496"/>
      <c r="I49" s="496"/>
      <c r="J49" s="496"/>
      <c r="K49" s="496"/>
      <c r="L49" s="496"/>
      <c r="M49" s="496"/>
      <c r="N49" s="496"/>
      <c r="O49" s="496"/>
      <c r="P49" s="496"/>
      <c r="Q49" s="496"/>
      <c r="R49" s="496"/>
      <c r="S49" s="496"/>
      <c r="T49" s="496"/>
      <c r="U49" s="496"/>
      <c r="V49" s="496"/>
      <c r="W49" s="495"/>
      <c r="X49" s="495"/>
      <c r="Y49" s="495"/>
      <c r="Z49" s="495"/>
      <c r="AA49" s="495"/>
      <c r="AB49" s="495"/>
      <c r="AC49" s="495"/>
      <c r="AD49" s="495"/>
      <c r="AE49" s="495"/>
      <c r="AF49" s="495"/>
    </row>
    <row r="50" spans="2:32">
      <c r="B50" s="14"/>
      <c r="C50" s="14"/>
    </row>
    <row r="51" spans="2:32">
      <c r="B51" s="19"/>
    </row>
  </sheetData>
  <dataConsolidate/>
  <mergeCells count="682">
    <mergeCell ref="AE47:AF47"/>
    <mergeCell ref="AE48:AF48"/>
    <mergeCell ref="AE41:AF41"/>
    <mergeCell ref="AE42:AF42"/>
    <mergeCell ref="AE43:AF43"/>
    <mergeCell ref="AE44:AF44"/>
    <mergeCell ref="AE45:AF45"/>
    <mergeCell ref="AE46:AF46"/>
    <mergeCell ref="AE35:AF35"/>
    <mergeCell ref="AE36:AF36"/>
    <mergeCell ref="AE37:AF37"/>
    <mergeCell ref="AE38:AF38"/>
    <mergeCell ref="AE39:AF39"/>
    <mergeCell ref="AE40:AF40"/>
    <mergeCell ref="AE29:AF29"/>
    <mergeCell ref="AE30:AF30"/>
    <mergeCell ref="AE31:AF31"/>
    <mergeCell ref="AE32:AF32"/>
    <mergeCell ref="AE33:AF33"/>
    <mergeCell ref="AE34:AF34"/>
    <mergeCell ref="AE23:AF23"/>
    <mergeCell ref="AE24:AF24"/>
    <mergeCell ref="AE25:AF25"/>
    <mergeCell ref="AE26:AF26"/>
    <mergeCell ref="AE27:AF27"/>
    <mergeCell ref="AE28:AF28"/>
    <mergeCell ref="AE17:AF17"/>
    <mergeCell ref="AE18:AF18"/>
    <mergeCell ref="AE19:AF19"/>
    <mergeCell ref="AE20:AF20"/>
    <mergeCell ref="AE21:AF21"/>
    <mergeCell ref="AE22:AF22"/>
    <mergeCell ref="AE11:AF11"/>
    <mergeCell ref="AE12:AF12"/>
    <mergeCell ref="AE13:AF13"/>
    <mergeCell ref="AE14:AF14"/>
    <mergeCell ref="AE15:AF15"/>
    <mergeCell ref="AE16:AF16"/>
    <mergeCell ref="AE5:AF5"/>
    <mergeCell ref="AE6:AF6"/>
    <mergeCell ref="AE7:AF7"/>
    <mergeCell ref="AE8:AF8"/>
    <mergeCell ref="AE9:AF9"/>
    <mergeCell ref="AE10:AF10"/>
    <mergeCell ref="AC43:AD43"/>
    <mergeCell ref="AC44:AD44"/>
    <mergeCell ref="AC45:AD45"/>
    <mergeCell ref="AC31:AD31"/>
    <mergeCell ref="AC32:AD32"/>
    <mergeCell ref="AC33:AD33"/>
    <mergeCell ref="AC34:AD34"/>
    <mergeCell ref="AC35:AD35"/>
    <mergeCell ref="AC36:AD36"/>
    <mergeCell ref="AC25:AD25"/>
    <mergeCell ref="AC26:AD26"/>
    <mergeCell ref="AC27:AD27"/>
    <mergeCell ref="AC28:AD28"/>
    <mergeCell ref="AC29:AD29"/>
    <mergeCell ref="AC30:AD30"/>
    <mergeCell ref="AC19:AD19"/>
    <mergeCell ref="AC20:AD20"/>
    <mergeCell ref="AC21:AD21"/>
    <mergeCell ref="AC46:AD46"/>
    <mergeCell ref="AC47:AD47"/>
    <mergeCell ref="AC48:AD48"/>
    <mergeCell ref="AC37:AD37"/>
    <mergeCell ref="AC38:AD38"/>
    <mergeCell ref="AC39:AD39"/>
    <mergeCell ref="AC40:AD40"/>
    <mergeCell ref="AC41:AD41"/>
    <mergeCell ref="AC42:AD42"/>
    <mergeCell ref="AC22:AD22"/>
    <mergeCell ref="AC23:AD23"/>
    <mergeCell ref="AC24:AD24"/>
    <mergeCell ref="AC13:AD13"/>
    <mergeCell ref="AC14:AD14"/>
    <mergeCell ref="AC15:AD15"/>
    <mergeCell ref="AC16:AD16"/>
    <mergeCell ref="AC17:AD17"/>
    <mergeCell ref="AC18:AD18"/>
    <mergeCell ref="AA47:AB47"/>
    <mergeCell ref="AA48:AB48"/>
    <mergeCell ref="AC5:AD5"/>
    <mergeCell ref="AC6:AD6"/>
    <mergeCell ref="AC7:AD7"/>
    <mergeCell ref="AC8:AD8"/>
    <mergeCell ref="AC9:AD9"/>
    <mergeCell ref="AC10:AD10"/>
    <mergeCell ref="AC11:AD11"/>
    <mergeCell ref="AC12:AD12"/>
    <mergeCell ref="AA41:AB41"/>
    <mergeCell ref="AA42:AB42"/>
    <mergeCell ref="AA43:AB43"/>
    <mergeCell ref="AA44:AB44"/>
    <mergeCell ref="AA45:AB45"/>
    <mergeCell ref="AA46:AB46"/>
    <mergeCell ref="AA35:AB35"/>
    <mergeCell ref="AA36:AB36"/>
    <mergeCell ref="AA37:AB37"/>
    <mergeCell ref="AA38:AB38"/>
    <mergeCell ref="AA39:AB39"/>
    <mergeCell ref="AA40:AB40"/>
    <mergeCell ref="AA29:AB29"/>
    <mergeCell ref="AA30:AB30"/>
    <mergeCell ref="AA31:AB31"/>
    <mergeCell ref="AA32:AB32"/>
    <mergeCell ref="AA33:AB33"/>
    <mergeCell ref="AA34:AB34"/>
    <mergeCell ref="AA23:AB23"/>
    <mergeCell ref="AA24:AB24"/>
    <mergeCell ref="AA25:AB25"/>
    <mergeCell ref="AA26:AB26"/>
    <mergeCell ref="AA27:AB27"/>
    <mergeCell ref="AA28:AB28"/>
    <mergeCell ref="AA18:AB18"/>
    <mergeCell ref="AA19:AB19"/>
    <mergeCell ref="AA20:AB20"/>
    <mergeCell ref="AA21:AB21"/>
    <mergeCell ref="AA22:AB22"/>
    <mergeCell ref="AA11:AB11"/>
    <mergeCell ref="AA12:AB12"/>
    <mergeCell ref="AA13:AB13"/>
    <mergeCell ref="AA14:AB14"/>
    <mergeCell ref="AA15:AB15"/>
    <mergeCell ref="AA16:AB16"/>
    <mergeCell ref="AA6:AB6"/>
    <mergeCell ref="AA7:AB7"/>
    <mergeCell ref="AA8:AB8"/>
    <mergeCell ref="AA9:AB9"/>
    <mergeCell ref="AA10:AB10"/>
    <mergeCell ref="Y43:Z43"/>
    <mergeCell ref="Y44:Z44"/>
    <mergeCell ref="Y45:Z45"/>
    <mergeCell ref="Y31:Z31"/>
    <mergeCell ref="Y32:Z32"/>
    <mergeCell ref="Y33:Z33"/>
    <mergeCell ref="Y34:Z34"/>
    <mergeCell ref="Y35:Z35"/>
    <mergeCell ref="Y36:Z36"/>
    <mergeCell ref="Y25:Z25"/>
    <mergeCell ref="Y26:Z26"/>
    <mergeCell ref="Y27:Z27"/>
    <mergeCell ref="Y28:Z28"/>
    <mergeCell ref="Y29:Z29"/>
    <mergeCell ref="Y30:Z30"/>
    <mergeCell ref="Y19:Z19"/>
    <mergeCell ref="Y20:Z20"/>
    <mergeCell ref="Y21:Z21"/>
    <mergeCell ref="AA17:AB17"/>
    <mergeCell ref="Y46:Z46"/>
    <mergeCell ref="Y47:Z47"/>
    <mergeCell ref="Y48:Z48"/>
    <mergeCell ref="Y37:Z37"/>
    <mergeCell ref="Y38:Z38"/>
    <mergeCell ref="Y39:Z39"/>
    <mergeCell ref="Y40:Z40"/>
    <mergeCell ref="Y41:Z41"/>
    <mergeCell ref="Y42:Z42"/>
    <mergeCell ref="Y22:Z22"/>
    <mergeCell ref="Y23:Z23"/>
    <mergeCell ref="Y24:Z24"/>
    <mergeCell ref="Y13:Z13"/>
    <mergeCell ref="Y14:Z14"/>
    <mergeCell ref="Y15:Z15"/>
    <mergeCell ref="Y16:Z16"/>
    <mergeCell ref="Y17:Z17"/>
    <mergeCell ref="Y18:Z18"/>
    <mergeCell ref="W47:X47"/>
    <mergeCell ref="W48:X48"/>
    <mergeCell ref="Y5:Z5"/>
    <mergeCell ref="Y6:Z6"/>
    <mergeCell ref="Y7:Z7"/>
    <mergeCell ref="Y8:Z8"/>
    <mergeCell ref="Y9:Z9"/>
    <mergeCell ref="Y10:Z10"/>
    <mergeCell ref="Y11:Z11"/>
    <mergeCell ref="Y12:Z12"/>
    <mergeCell ref="W41:X41"/>
    <mergeCell ref="W42:X42"/>
    <mergeCell ref="W43:X43"/>
    <mergeCell ref="W44:X44"/>
    <mergeCell ref="W45:X45"/>
    <mergeCell ref="W46:X46"/>
    <mergeCell ref="W35:X35"/>
    <mergeCell ref="W36:X36"/>
    <mergeCell ref="W37:X37"/>
    <mergeCell ref="W38:X38"/>
    <mergeCell ref="W39:X39"/>
    <mergeCell ref="W40:X40"/>
    <mergeCell ref="W29:X29"/>
    <mergeCell ref="W30:X30"/>
    <mergeCell ref="W31:X31"/>
    <mergeCell ref="W32:X32"/>
    <mergeCell ref="W33:X33"/>
    <mergeCell ref="W34:X34"/>
    <mergeCell ref="W23:X23"/>
    <mergeCell ref="W24:X24"/>
    <mergeCell ref="W25:X25"/>
    <mergeCell ref="W26:X26"/>
    <mergeCell ref="W27:X27"/>
    <mergeCell ref="W28:X28"/>
    <mergeCell ref="W18:X18"/>
    <mergeCell ref="W19:X19"/>
    <mergeCell ref="W20:X20"/>
    <mergeCell ref="W21:X21"/>
    <mergeCell ref="W22:X22"/>
    <mergeCell ref="W11:X11"/>
    <mergeCell ref="W12:X12"/>
    <mergeCell ref="W13:X13"/>
    <mergeCell ref="W14:X14"/>
    <mergeCell ref="W15:X15"/>
    <mergeCell ref="W16:X16"/>
    <mergeCell ref="W6:X6"/>
    <mergeCell ref="W7:X7"/>
    <mergeCell ref="W8:X8"/>
    <mergeCell ref="W9:X9"/>
    <mergeCell ref="W10:X10"/>
    <mergeCell ref="U49:V49"/>
    <mergeCell ref="W49:X49"/>
    <mergeCell ref="Y49:Z49"/>
    <mergeCell ref="U47:V47"/>
    <mergeCell ref="U46:V46"/>
    <mergeCell ref="U45:V45"/>
    <mergeCell ref="U44:V44"/>
    <mergeCell ref="U43:V43"/>
    <mergeCell ref="U42:V42"/>
    <mergeCell ref="U41:V41"/>
    <mergeCell ref="U40:V40"/>
    <mergeCell ref="U39:V39"/>
    <mergeCell ref="U38:V38"/>
    <mergeCell ref="U37:V37"/>
    <mergeCell ref="U36:V36"/>
    <mergeCell ref="U35:V35"/>
    <mergeCell ref="U34:V34"/>
    <mergeCell ref="U33:V33"/>
    <mergeCell ref="W17:X17"/>
    <mergeCell ref="AA49:AB49"/>
    <mergeCell ref="AC49:AD49"/>
    <mergeCell ref="AE49:AF49"/>
    <mergeCell ref="U48:V48"/>
    <mergeCell ref="C49:D49"/>
    <mergeCell ref="E49:F49"/>
    <mergeCell ref="G49:H49"/>
    <mergeCell ref="I49:J49"/>
    <mergeCell ref="K49:L49"/>
    <mergeCell ref="M49:N49"/>
    <mergeCell ref="O49:P49"/>
    <mergeCell ref="Q49:R49"/>
    <mergeCell ref="S49:T49"/>
    <mergeCell ref="C48:D48"/>
    <mergeCell ref="E48:F48"/>
    <mergeCell ref="G48:H48"/>
    <mergeCell ref="I48:J48"/>
    <mergeCell ref="K48:L48"/>
    <mergeCell ref="M48:N48"/>
    <mergeCell ref="O48:P48"/>
    <mergeCell ref="Q48:R48"/>
    <mergeCell ref="S48:T48"/>
    <mergeCell ref="C47:D47"/>
    <mergeCell ref="E47:F47"/>
    <mergeCell ref="G47:H47"/>
    <mergeCell ref="I47:J47"/>
    <mergeCell ref="K47:L47"/>
    <mergeCell ref="M47:N47"/>
    <mergeCell ref="O47:P47"/>
    <mergeCell ref="Q47:R47"/>
    <mergeCell ref="S47:T47"/>
    <mergeCell ref="C46:D46"/>
    <mergeCell ref="E46:F46"/>
    <mergeCell ref="G46:H46"/>
    <mergeCell ref="I46:J46"/>
    <mergeCell ref="K46:L46"/>
    <mergeCell ref="M46:N46"/>
    <mergeCell ref="O46:P46"/>
    <mergeCell ref="Q46:R46"/>
    <mergeCell ref="S46:T46"/>
    <mergeCell ref="C45:D45"/>
    <mergeCell ref="E45:F45"/>
    <mergeCell ref="G45:H45"/>
    <mergeCell ref="I45:J45"/>
    <mergeCell ref="K45:L45"/>
    <mergeCell ref="M45:N45"/>
    <mergeCell ref="O45:P45"/>
    <mergeCell ref="Q45:R45"/>
    <mergeCell ref="S45:T45"/>
    <mergeCell ref="C44:D44"/>
    <mergeCell ref="E44:F44"/>
    <mergeCell ref="G44:H44"/>
    <mergeCell ref="I44:J44"/>
    <mergeCell ref="K44:L44"/>
    <mergeCell ref="M44:N44"/>
    <mergeCell ref="O44:P44"/>
    <mergeCell ref="Q44:R44"/>
    <mergeCell ref="S44:T44"/>
    <mergeCell ref="C43:D43"/>
    <mergeCell ref="E43:F43"/>
    <mergeCell ref="G43:H43"/>
    <mergeCell ref="I43:J43"/>
    <mergeCell ref="K43:L43"/>
    <mergeCell ref="M43:N43"/>
    <mergeCell ref="O43:P43"/>
    <mergeCell ref="Q43:R43"/>
    <mergeCell ref="S43:T43"/>
    <mergeCell ref="C42:D42"/>
    <mergeCell ref="E42:F42"/>
    <mergeCell ref="G42:H42"/>
    <mergeCell ref="I42:J42"/>
    <mergeCell ref="K42:L42"/>
    <mergeCell ref="M42:N42"/>
    <mergeCell ref="O42:P42"/>
    <mergeCell ref="Q42:R42"/>
    <mergeCell ref="S42:T42"/>
    <mergeCell ref="C41:D41"/>
    <mergeCell ref="E41:F41"/>
    <mergeCell ref="G41:H41"/>
    <mergeCell ref="I41:J41"/>
    <mergeCell ref="K41:L41"/>
    <mergeCell ref="M41:N41"/>
    <mergeCell ref="O41:P41"/>
    <mergeCell ref="Q41:R41"/>
    <mergeCell ref="S41:T41"/>
    <mergeCell ref="C40:D40"/>
    <mergeCell ref="E40:F40"/>
    <mergeCell ref="G40:H40"/>
    <mergeCell ref="I40:J40"/>
    <mergeCell ref="K40:L40"/>
    <mergeCell ref="M40:N40"/>
    <mergeCell ref="O40:P40"/>
    <mergeCell ref="Q40:R40"/>
    <mergeCell ref="S40:T40"/>
    <mergeCell ref="C39:D39"/>
    <mergeCell ref="E39:F39"/>
    <mergeCell ref="G39:H39"/>
    <mergeCell ref="I39:J39"/>
    <mergeCell ref="K39:L39"/>
    <mergeCell ref="M39:N39"/>
    <mergeCell ref="O39:P39"/>
    <mergeCell ref="Q39:R39"/>
    <mergeCell ref="S39:T39"/>
    <mergeCell ref="C38:D38"/>
    <mergeCell ref="E38:F38"/>
    <mergeCell ref="G38:H38"/>
    <mergeCell ref="I38:J38"/>
    <mergeCell ref="K38:L38"/>
    <mergeCell ref="M38:N38"/>
    <mergeCell ref="O38:P38"/>
    <mergeCell ref="Q38:R38"/>
    <mergeCell ref="S38:T38"/>
    <mergeCell ref="C37:D37"/>
    <mergeCell ref="E37:F37"/>
    <mergeCell ref="G37:H37"/>
    <mergeCell ref="I37:J37"/>
    <mergeCell ref="K37:L37"/>
    <mergeCell ref="M37:N37"/>
    <mergeCell ref="O37:P37"/>
    <mergeCell ref="Q37:R37"/>
    <mergeCell ref="S37:T37"/>
    <mergeCell ref="C36:D36"/>
    <mergeCell ref="E36:F36"/>
    <mergeCell ref="G36:H36"/>
    <mergeCell ref="I36:J36"/>
    <mergeCell ref="K36:L36"/>
    <mergeCell ref="M36:N36"/>
    <mergeCell ref="O36:P36"/>
    <mergeCell ref="Q36:R36"/>
    <mergeCell ref="S36:T36"/>
    <mergeCell ref="C35:D35"/>
    <mergeCell ref="E35:F35"/>
    <mergeCell ref="G35:H35"/>
    <mergeCell ref="I35:J35"/>
    <mergeCell ref="K35:L35"/>
    <mergeCell ref="M35:N35"/>
    <mergeCell ref="O35:P35"/>
    <mergeCell ref="Q35:R35"/>
    <mergeCell ref="S35:T35"/>
    <mergeCell ref="C34:D34"/>
    <mergeCell ref="E34:F34"/>
    <mergeCell ref="G34:H34"/>
    <mergeCell ref="I34:J34"/>
    <mergeCell ref="K34:L34"/>
    <mergeCell ref="M34:N34"/>
    <mergeCell ref="O34:P34"/>
    <mergeCell ref="Q34:R34"/>
    <mergeCell ref="S34:T34"/>
    <mergeCell ref="U32:V32"/>
    <mergeCell ref="C33:D33"/>
    <mergeCell ref="E33:F33"/>
    <mergeCell ref="G33:H33"/>
    <mergeCell ref="I33:J33"/>
    <mergeCell ref="K33:L33"/>
    <mergeCell ref="M33:N33"/>
    <mergeCell ref="O33:P33"/>
    <mergeCell ref="Q33:R33"/>
    <mergeCell ref="S33:T33"/>
    <mergeCell ref="C32:D32"/>
    <mergeCell ref="E32:F32"/>
    <mergeCell ref="G32:H32"/>
    <mergeCell ref="I32:J32"/>
    <mergeCell ref="K32:L32"/>
    <mergeCell ref="M32:N32"/>
    <mergeCell ref="O32:P32"/>
    <mergeCell ref="Q32:R32"/>
    <mergeCell ref="S32:T32"/>
    <mergeCell ref="U30:V30"/>
    <mergeCell ref="C31:D31"/>
    <mergeCell ref="E31:F31"/>
    <mergeCell ref="G31:H31"/>
    <mergeCell ref="I31:J31"/>
    <mergeCell ref="K31:L31"/>
    <mergeCell ref="M31:N31"/>
    <mergeCell ref="O31:P31"/>
    <mergeCell ref="Q31:R31"/>
    <mergeCell ref="S31:T31"/>
    <mergeCell ref="U31:V31"/>
    <mergeCell ref="C30:D30"/>
    <mergeCell ref="E30:F30"/>
    <mergeCell ref="G30:H30"/>
    <mergeCell ref="I30:J30"/>
    <mergeCell ref="K30:L30"/>
    <mergeCell ref="M30:N30"/>
    <mergeCell ref="O30:P30"/>
    <mergeCell ref="Q30:R30"/>
    <mergeCell ref="S30:T30"/>
    <mergeCell ref="U28:V28"/>
    <mergeCell ref="C29:D29"/>
    <mergeCell ref="E29:F29"/>
    <mergeCell ref="G29:H29"/>
    <mergeCell ref="I29:J29"/>
    <mergeCell ref="K29:L29"/>
    <mergeCell ref="M29:N29"/>
    <mergeCell ref="O29:P29"/>
    <mergeCell ref="Q29:R29"/>
    <mergeCell ref="S29:T29"/>
    <mergeCell ref="U29:V29"/>
    <mergeCell ref="C28:D28"/>
    <mergeCell ref="E28:F28"/>
    <mergeCell ref="G28:H28"/>
    <mergeCell ref="I28:J28"/>
    <mergeCell ref="K28:L28"/>
    <mergeCell ref="M28:N28"/>
    <mergeCell ref="O28:P28"/>
    <mergeCell ref="Q28:R28"/>
    <mergeCell ref="S28:T28"/>
    <mergeCell ref="U26:V26"/>
    <mergeCell ref="C27:D27"/>
    <mergeCell ref="E27:F27"/>
    <mergeCell ref="G27:H27"/>
    <mergeCell ref="I27:J27"/>
    <mergeCell ref="K27:L27"/>
    <mergeCell ref="M27:N27"/>
    <mergeCell ref="O27:P27"/>
    <mergeCell ref="Q27:R27"/>
    <mergeCell ref="S27:T27"/>
    <mergeCell ref="U27:V27"/>
    <mergeCell ref="C26:D26"/>
    <mergeCell ref="E26:F26"/>
    <mergeCell ref="G26:H26"/>
    <mergeCell ref="I26:J26"/>
    <mergeCell ref="K26:L26"/>
    <mergeCell ref="M26:N26"/>
    <mergeCell ref="O26:P26"/>
    <mergeCell ref="Q26:R26"/>
    <mergeCell ref="S26:T26"/>
    <mergeCell ref="U24:V24"/>
    <mergeCell ref="C25:D25"/>
    <mergeCell ref="E25:F25"/>
    <mergeCell ref="G25:H25"/>
    <mergeCell ref="I25:J25"/>
    <mergeCell ref="K25:L25"/>
    <mergeCell ref="M25:N25"/>
    <mergeCell ref="O25:P25"/>
    <mergeCell ref="Q25:R25"/>
    <mergeCell ref="S25:T25"/>
    <mergeCell ref="U25:V25"/>
    <mergeCell ref="C24:D24"/>
    <mergeCell ref="E24:F24"/>
    <mergeCell ref="G24:H24"/>
    <mergeCell ref="I24:J24"/>
    <mergeCell ref="K24:L24"/>
    <mergeCell ref="M24:N24"/>
    <mergeCell ref="O24:P24"/>
    <mergeCell ref="Q24:R24"/>
    <mergeCell ref="S24:T24"/>
    <mergeCell ref="U22:V22"/>
    <mergeCell ref="C23:D23"/>
    <mergeCell ref="E23:F23"/>
    <mergeCell ref="G23:H23"/>
    <mergeCell ref="I23:J23"/>
    <mergeCell ref="K23:L23"/>
    <mergeCell ref="M23:N23"/>
    <mergeCell ref="O23:P23"/>
    <mergeCell ref="Q23:R23"/>
    <mergeCell ref="S23:T23"/>
    <mergeCell ref="U23:V23"/>
    <mergeCell ref="C22:D22"/>
    <mergeCell ref="E22:F22"/>
    <mergeCell ref="G22:H22"/>
    <mergeCell ref="I22:J22"/>
    <mergeCell ref="K22:L22"/>
    <mergeCell ref="M22:N22"/>
    <mergeCell ref="O22:P22"/>
    <mergeCell ref="Q22:R22"/>
    <mergeCell ref="S22:T22"/>
    <mergeCell ref="U20:V20"/>
    <mergeCell ref="C21:D21"/>
    <mergeCell ref="E21:F21"/>
    <mergeCell ref="G21:H21"/>
    <mergeCell ref="I21:J21"/>
    <mergeCell ref="K21:L21"/>
    <mergeCell ref="M21:N21"/>
    <mergeCell ref="O21:P21"/>
    <mergeCell ref="Q21:R21"/>
    <mergeCell ref="S21:T21"/>
    <mergeCell ref="U21:V21"/>
    <mergeCell ref="C20:D20"/>
    <mergeCell ref="E20:F20"/>
    <mergeCell ref="G20:H20"/>
    <mergeCell ref="I20:J20"/>
    <mergeCell ref="K20:L20"/>
    <mergeCell ref="M20:N20"/>
    <mergeCell ref="O20:P20"/>
    <mergeCell ref="Q20:R20"/>
    <mergeCell ref="S20:T20"/>
    <mergeCell ref="U18:V18"/>
    <mergeCell ref="C19:D19"/>
    <mergeCell ref="E19:F19"/>
    <mergeCell ref="G19:H19"/>
    <mergeCell ref="I19:J19"/>
    <mergeCell ref="K19:L19"/>
    <mergeCell ref="M19:N19"/>
    <mergeCell ref="O19:P19"/>
    <mergeCell ref="Q19:R19"/>
    <mergeCell ref="S19:T19"/>
    <mergeCell ref="U19:V19"/>
    <mergeCell ref="C18:D18"/>
    <mergeCell ref="E18:F18"/>
    <mergeCell ref="G18:H18"/>
    <mergeCell ref="I18:J18"/>
    <mergeCell ref="K18:L18"/>
    <mergeCell ref="M18:N18"/>
    <mergeCell ref="O18:P18"/>
    <mergeCell ref="Q18:R18"/>
    <mergeCell ref="S18:T18"/>
    <mergeCell ref="U16:V16"/>
    <mergeCell ref="C17:D17"/>
    <mergeCell ref="E17:F17"/>
    <mergeCell ref="G17:H17"/>
    <mergeCell ref="I17:J17"/>
    <mergeCell ref="K17:L17"/>
    <mergeCell ref="M17:N17"/>
    <mergeCell ref="O17:P17"/>
    <mergeCell ref="Q17:R17"/>
    <mergeCell ref="S17:T17"/>
    <mergeCell ref="U17:V17"/>
    <mergeCell ref="C16:D16"/>
    <mergeCell ref="E16:F16"/>
    <mergeCell ref="G16:H16"/>
    <mergeCell ref="I16:J16"/>
    <mergeCell ref="K16:L16"/>
    <mergeCell ref="M16:N16"/>
    <mergeCell ref="O16:P16"/>
    <mergeCell ref="Q16:R16"/>
    <mergeCell ref="S16:T16"/>
    <mergeCell ref="U14:V14"/>
    <mergeCell ref="C15:D15"/>
    <mergeCell ref="E15:F15"/>
    <mergeCell ref="G15:H15"/>
    <mergeCell ref="I15:J15"/>
    <mergeCell ref="K15:L15"/>
    <mergeCell ref="M15:N15"/>
    <mergeCell ref="O15:P15"/>
    <mergeCell ref="Q15:R15"/>
    <mergeCell ref="S15:T15"/>
    <mergeCell ref="U15:V15"/>
    <mergeCell ref="C14:D14"/>
    <mergeCell ref="E14:F14"/>
    <mergeCell ref="G14:H14"/>
    <mergeCell ref="I14:J14"/>
    <mergeCell ref="K14:L14"/>
    <mergeCell ref="M14:N14"/>
    <mergeCell ref="O14:P14"/>
    <mergeCell ref="Q14:R14"/>
    <mergeCell ref="S14:T14"/>
    <mergeCell ref="U12:V12"/>
    <mergeCell ref="C13:D13"/>
    <mergeCell ref="E13:F13"/>
    <mergeCell ref="G13:H13"/>
    <mergeCell ref="I13:J13"/>
    <mergeCell ref="K13:L13"/>
    <mergeCell ref="M13:N13"/>
    <mergeCell ref="O13:P13"/>
    <mergeCell ref="Q13:R13"/>
    <mergeCell ref="S13:T13"/>
    <mergeCell ref="U13:V13"/>
    <mergeCell ref="C12:D12"/>
    <mergeCell ref="E12:F12"/>
    <mergeCell ref="G12:H12"/>
    <mergeCell ref="I12:J12"/>
    <mergeCell ref="K12:L12"/>
    <mergeCell ref="M12:N12"/>
    <mergeCell ref="O12:P12"/>
    <mergeCell ref="Q12:R12"/>
    <mergeCell ref="S12:T12"/>
    <mergeCell ref="U10:V10"/>
    <mergeCell ref="C11:D11"/>
    <mergeCell ref="E11:F11"/>
    <mergeCell ref="G11:H11"/>
    <mergeCell ref="I11:J11"/>
    <mergeCell ref="K11:L11"/>
    <mergeCell ref="M11:N11"/>
    <mergeCell ref="O11:P11"/>
    <mergeCell ref="Q11:R11"/>
    <mergeCell ref="S11:T11"/>
    <mergeCell ref="U11:V11"/>
    <mergeCell ref="C10:D10"/>
    <mergeCell ref="E10:F10"/>
    <mergeCell ref="G10:H10"/>
    <mergeCell ref="I10:J10"/>
    <mergeCell ref="K10:L10"/>
    <mergeCell ref="M10:N10"/>
    <mergeCell ref="O10:P10"/>
    <mergeCell ref="Q10:R10"/>
    <mergeCell ref="S10:T10"/>
    <mergeCell ref="U8:V8"/>
    <mergeCell ref="C9:D9"/>
    <mergeCell ref="E9:F9"/>
    <mergeCell ref="G9:H9"/>
    <mergeCell ref="I9:J9"/>
    <mergeCell ref="K9:L9"/>
    <mergeCell ref="M9:N9"/>
    <mergeCell ref="O9:P9"/>
    <mergeCell ref="Q9:R9"/>
    <mergeCell ref="S9:T9"/>
    <mergeCell ref="U9:V9"/>
    <mergeCell ref="C8:D8"/>
    <mergeCell ref="E8:F8"/>
    <mergeCell ref="G8:H8"/>
    <mergeCell ref="I8:J8"/>
    <mergeCell ref="K8:L8"/>
    <mergeCell ref="M8:N8"/>
    <mergeCell ref="O8:P8"/>
    <mergeCell ref="Q8:R8"/>
    <mergeCell ref="S8:T8"/>
    <mergeCell ref="U6:V6"/>
    <mergeCell ref="C7:D7"/>
    <mergeCell ref="E7:F7"/>
    <mergeCell ref="G7:H7"/>
    <mergeCell ref="I7:J7"/>
    <mergeCell ref="K7:L7"/>
    <mergeCell ref="M7:N7"/>
    <mergeCell ref="O7:P7"/>
    <mergeCell ref="Q7:R7"/>
    <mergeCell ref="S7:T7"/>
    <mergeCell ref="U7:V7"/>
    <mergeCell ref="C6:D6"/>
    <mergeCell ref="E6:F6"/>
    <mergeCell ref="G6:H6"/>
    <mergeCell ref="I6:J6"/>
    <mergeCell ref="K6:L6"/>
    <mergeCell ref="M6:N6"/>
    <mergeCell ref="O6:P6"/>
    <mergeCell ref="Q6:R6"/>
    <mergeCell ref="S6:T6"/>
    <mergeCell ref="AC3:AD3"/>
    <mergeCell ref="C5:D5"/>
    <mergeCell ref="E5:F5"/>
    <mergeCell ref="G5:H5"/>
    <mergeCell ref="I5:J5"/>
    <mergeCell ref="K5:L5"/>
    <mergeCell ref="M5:N5"/>
    <mergeCell ref="O5:P5"/>
    <mergeCell ref="Q5:R5"/>
    <mergeCell ref="S5:T5"/>
    <mergeCell ref="D3:G4"/>
    <mergeCell ref="I3:J3"/>
    <mergeCell ref="Q3:R3"/>
    <mergeCell ref="S3:T3"/>
    <mergeCell ref="U3:V3"/>
    <mergeCell ref="AA3:AB3"/>
    <mergeCell ref="U5:V5"/>
    <mergeCell ref="W5:X5"/>
    <mergeCell ref="AA5:AB5"/>
  </mergeCells>
  <phoneticPr fontId="2"/>
  <conditionalFormatting sqref="C4">
    <cfRule type="expression" dxfId="361" priority="184">
      <formula>$C$4=""</formula>
    </cfRule>
  </conditionalFormatting>
  <conditionalFormatting sqref="C6">
    <cfRule type="expression" dxfId="360" priority="44">
      <formula>$C$4="あり"</formula>
    </cfRule>
  </conditionalFormatting>
  <conditionalFormatting sqref="C19">
    <cfRule type="expression" dxfId="359" priority="416">
      <formula>C18&lt;&gt;""</formula>
    </cfRule>
  </conditionalFormatting>
  <conditionalFormatting sqref="C27">
    <cfRule type="expression" dxfId="358" priority="325">
      <formula>C23="Grade3以上あり"</formula>
    </cfRule>
  </conditionalFormatting>
  <conditionalFormatting sqref="C32">
    <cfRule type="expression" dxfId="357" priority="324">
      <formula>C23="Grade3以上あり"</formula>
    </cfRule>
  </conditionalFormatting>
  <conditionalFormatting sqref="C33">
    <cfRule type="expression" dxfId="356" priority="351">
      <formula>$C$23="Grade3以上あり"</formula>
    </cfRule>
  </conditionalFormatting>
  <conditionalFormatting sqref="C37">
    <cfRule type="expression" dxfId="355" priority="306">
      <formula>C23="Grade3以上あり"</formula>
    </cfRule>
  </conditionalFormatting>
  <conditionalFormatting sqref="C38">
    <cfRule type="expression" dxfId="354" priority="18">
      <formula>$C$23="Grade3以上あり"</formula>
    </cfRule>
  </conditionalFormatting>
  <conditionalFormatting sqref="C40">
    <cfRule type="expression" dxfId="353" priority="350">
      <formula>C23="Grade3以上あり"</formula>
    </cfRule>
  </conditionalFormatting>
  <conditionalFormatting sqref="C42">
    <cfRule type="expression" dxfId="352" priority="288">
      <formula>C23="Grade3以上あり"</formula>
    </cfRule>
  </conditionalFormatting>
  <conditionalFormatting sqref="C43">
    <cfRule type="expression" dxfId="351" priority="17">
      <formula>$C$23="Grade3以上あり"</formula>
    </cfRule>
    <cfRule type="expression" dxfId="350" priority="349">
      <formula>C23="Grade3以上あり"</formula>
    </cfRule>
  </conditionalFormatting>
  <conditionalFormatting sqref="C45">
    <cfRule type="expression" dxfId="349" priority="348">
      <formula>C23="Grade3以上あり"</formula>
    </cfRule>
  </conditionalFormatting>
  <conditionalFormatting sqref="C47">
    <cfRule type="expression" dxfId="348" priority="270">
      <formula>C23="Grade3以上あり"</formula>
    </cfRule>
  </conditionalFormatting>
  <conditionalFormatting sqref="C48">
    <cfRule type="expression" dxfId="347" priority="347">
      <formula>C23="Grade3以上あり"</formula>
    </cfRule>
    <cfRule type="expression" dxfId="346" priority="16">
      <formula>$C$23="Grade3以上あり"</formula>
    </cfRule>
  </conditionalFormatting>
  <conditionalFormatting sqref="C7:D9 C18">
    <cfRule type="expression" dxfId="345" priority="38">
      <formula>$C$6="医師主導治験"</formula>
    </cfRule>
    <cfRule type="expression" dxfId="344" priority="39">
      <formula>$C$6="企業治験"</formula>
    </cfRule>
  </conditionalFormatting>
  <conditionalFormatting sqref="C8:D10 C18">
    <cfRule type="expression" dxfId="343" priority="42">
      <formula>$C$6="保険診療"</formula>
    </cfRule>
  </conditionalFormatting>
  <conditionalFormatting sqref="C12:D17">
    <cfRule type="expression" dxfId="342" priority="40">
      <formula>$C$10&lt;&gt;""</formula>
    </cfRule>
  </conditionalFormatting>
  <conditionalFormatting sqref="C20:D21">
    <cfRule type="expression" dxfId="341" priority="438">
      <formula>C19="継続中"</formula>
    </cfRule>
  </conditionalFormatting>
  <conditionalFormatting sqref="C22:D23">
    <cfRule type="expression" dxfId="340" priority="12">
      <formula>$C$18&lt;&gt;""</formula>
    </cfRule>
  </conditionalFormatting>
  <conditionalFormatting sqref="C25:D28 C30:D33 C35:D38 C40:D43 C45:D48">
    <cfRule type="expression" dxfId="339" priority="46">
      <formula>$C$23="Grade3以上あり"</formula>
    </cfRule>
  </conditionalFormatting>
  <conditionalFormatting sqref="E6 C20:D23">
    <cfRule type="expression" dxfId="338" priority="41">
      <formula>$C$19="終了済"</formula>
    </cfRule>
  </conditionalFormatting>
  <conditionalFormatting sqref="E10">
    <cfRule type="expression" dxfId="337" priority="436">
      <formula>E9&lt;&gt;""</formula>
    </cfRule>
  </conditionalFormatting>
  <conditionalFormatting sqref="E13:E17">
    <cfRule type="expression" dxfId="336" priority="341">
      <formula>E12&lt;&gt;""</formula>
    </cfRule>
  </conditionalFormatting>
  <conditionalFormatting sqref="E19">
    <cfRule type="expression" dxfId="335" priority="414">
      <formula>E18&lt;&gt;""</formula>
    </cfRule>
  </conditionalFormatting>
  <conditionalFormatting sqref="E21">
    <cfRule type="expression" dxfId="334" priority="377">
      <formula>E19="継続中"</formula>
    </cfRule>
    <cfRule type="expression" dxfId="333" priority="378">
      <formula>E19="終了済"</formula>
    </cfRule>
  </conditionalFormatting>
  <conditionalFormatting sqref="E28">
    <cfRule type="expression" dxfId="332" priority="251">
      <formula>E23="Grade3以上あり"</formula>
    </cfRule>
  </conditionalFormatting>
  <conditionalFormatting sqref="E30">
    <cfRule type="expression" dxfId="331" priority="234">
      <formula>E23="Grade3以上あり"</formula>
    </cfRule>
  </conditionalFormatting>
  <conditionalFormatting sqref="E33">
    <cfRule type="expression" dxfId="330" priority="323">
      <formula>E23="Grade3以上あり"</formula>
    </cfRule>
  </conditionalFormatting>
  <conditionalFormatting sqref="E35">
    <cfRule type="expression" dxfId="329" priority="305">
      <formula>E23="Grade3以上あり"</formula>
    </cfRule>
  </conditionalFormatting>
  <conditionalFormatting sqref="E38">
    <cfRule type="expression" dxfId="328" priority="304">
      <formula>E23="Grade3以上あり"</formula>
    </cfRule>
  </conditionalFormatting>
  <conditionalFormatting sqref="E40">
    <cfRule type="expression" dxfId="327" priority="287">
      <formula>E23="Grade3以上あり"</formula>
    </cfRule>
  </conditionalFormatting>
  <conditionalFormatting sqref="E42">
    <cfRule type="expression" dxfId="326" priority="216">
      <formula>E23="Grade3以上あり"</formula>
    </cfRule>
  </conditionalFormatting>
  <conditionalFormatting sqref="E43">
    <cfRule type="expression" dxfId="325" priority="286">
      <formula>E23="Grade3以上あり"</formula>
    </cfRule>
  </conditionalFormatting>
  <conditionalFormatting sqref="E45">
    <cfRule type="expression" dxfId="324" priority="269">
      <formula>E23="Grade3以上あり"</formula>
    </cfRule>
  </conditionalFormatting>
  <conditionalFormatting sqref="E47">
    <cfRule type="expression" dxfId="323" priority="224">
      <formula>E23="Grade3以上あり"</formula>
    </cfRule>
  </conditionalFormatting>
  <conditionalFormatting sqref="E48">
    <cfRule type="expression" dxfId="322" priority="268">
      <formula>E23="Grade3以上あり"</formula>
    </cfRule>
  </conditionalFormatting>
  <conditionalFormatting sqref="E7:F9 E18">
    <cfRule type="expression" dxfId="321" priority="48">
      <formula>$E$6="企業治験"</formula>
    </cfRule>
    <cfRule type="expression" dxfId="320" priority="47">
      <formula>$E$6="医師主導治験"</formula>
    </cfRule>
  </conditionalFormatting>
  <conditionalFormatting sqref="E8:F10 E18">
    <cfRule type="expression" dxfId="319" priority="396">
      <formula>$E$6="保険診療"</formula>
    </cfRule>
  </conditionalFormatting>
  <conditionalFormatting sqref="E12:F17">
    <cfRule type="expression" dxfId="318" priority="345">
      <formula>$E$10&lt;&gt;""</formula>
    </cfRule>
  </conditionalFormatting>
  <conditionalFormatting sqref="E20:F21">
    <cfRule type="expression" dxfId="317" priority="395">
      <formula>$E$19="継続中"</formula>
    </cfRule>
  </conditionalFormatting>
  <conditionalFormatting sqref="E22:F23">
    <cfRule type="expression" dxfId="316" priority="360">
      <formula>$E$18&lt;&gt;""</formula>
    </cfRule>
  </conditionalFormatting>
  <conditionalFormatting sqref="E25:F28 E30:F33 E35:F38 E40:F43 E45:F48">
    <cfRule type="expression" dxfId="315" priority="205">
      <formula>$E$23="Grade3以上あり"</formula>
    </cfRule>
  </conditionalFormatting>
  <conditionalFormatting sqref="G6 E20:F23">
    <cfRule type="expression" dxfId="314" priority="346">
      <formula>$E$19="終了済"</formula>
    </cfRule>
  </conditionalFormatting>
  <conditionalFormatting sqref="G10">
    <cfRule type="expression" dxfId="313" priority="431">
      <formula>G9&lt;&gt;""</formula>
    </cfRule>
  </conditionalFormatting>
  <conditionalFormatting sqref="G13:G17">
    <cfRule type="expression" dxfId="312" priority="340">
      <formula>G12&lt;&gt;""</formula>
    </cfRule>
  </conditionalFormatting>
  <conditionalFormatting sqref="G18">
    <cfRule type="expression" dxfId="311" priority="411">
      <formula>G6&lt;&gt;""</formula>
    </cfRule>
  </conditionalFormatting>
  <conditionalFormatting sqref="G19">
    <cfRule type="expression" dxfId="310" priority="410">
      <formula>G18&lt;&gt;""</formula>
    </cfRule>
  </conditionalFormatting>
  <conditionalFormatting sqref="G20">
    <cfRule type="expression" dxfId="309" priority="375">
      <formula>G19="継続中"</formula>
    </cfRule>
  </conditionalFormatting>
  <conditionalFormatting sqref="G21">
    <cfRule type="expression" dxfId="308" priority="393">
      <formula>G19="継続中"</formula>
    </cfRule>
  </conditionalFormatting>
  <conditionalFormatting sqref="G23">
    <cfRule type="expression" dxfId="307" priority="359">
      <formula>G18&lt;&gt;""</formula>
    </cfRule>
  </conditionalFormatting>
  <conditionalFormatting sqref="G25">
    <cfRule type="expression" dxfId="306" priority="250">
      <formula>G23="Grade3以上あり"</formula>
    </cfRule>
  </conditionalFormatting>
  <conditionalFormatting sqref="G28">
    <cfRule type="expression" dxfId="305" priority="249">
      <formula>G23="Grade3以上あり"</formula>
    </cfRule>
  </conditionalFormatting>
  <conditionalFormatting sqref="G30">
    <cfRule type="expression" dxfId="304" priority="322">
      <formula>G23="Grade3以上あり"</formula>
    </cfRule>
  </conditionalFormatting>
  <conditionalFormatting sqref="G33">
    <cfRule type="expression" dxfId="303" priority="321">
      <formula>G23="Grade3以上あり"</formula>
    </cfRule>
  </conditionalFormatting>
  <conditionalFormatting sqref="G35">
    <cfRule type="expression" dxfId="302" priority="303">
      <formula>G23="Grade3以上あり"</formula>
    </cfRule>
  </conditionalFormatting>
  <conditionalFormatting sqref="G38">
    <cfRule type="expression" dxfId="301" priority="302">
      <formula>G23="Grade3以上あり"</formula>
    </cfRule>
  </conditionalFormatting>
  <conditionalFormatting sqref="G45">
    <cfRule type="expression" dxfId="300" priority="267">
      <formula>G23="Grade3以上あり"</formula>
    </cfRule>
  </conditionalFormatting>
  <conditionalFormatting sqref="G47">
    <cfRule type="expression" dxfId="299" priority="223">
      <formula>G23="Grade3以上あり"</formula>
    </cfRule>
  </conditionalFormatting>
  <conditionalFormatting sqref="G48">
    <cfRule type="expression" dxfId="298" priority="266">
      <formula>G23="Grade3以上あり"</formula>
    </cfRule>
  </conditionalFormatting>
  <conditionalFormatting sqref="G7:H9 G18">
    <cfRule type="expression" dxfId="297" priority="37">
      <formula>$G$6="企業治験"</formula>
    </cfRule>
    <cfRule type="expression" dxfId="296" priority="432">
      <formula>$G$6="医師主導治験"</formula>
    </cfRule>
  </conditionalFormatting>
  <conditionalFormatting sqref="G8:H10 G18">
    <cfRule type="expression" dxfId="295" priority="36">
      <formula>$G$6="保険診療"</formula>
    </cfRule>
  </conditionalFormatting>
  <conditionalFormatting sqref="G12:H17">
    <cfRule type="expression" dxfId="294" priority="344">
      <formula>$G$10&lt;&gt;""</formula>
    </cfRule>
  </conditionalFormatting>
  <conditionalFormatting sqref="G20:H21">
    <cfRule type="expression" dxfId="293" priority="376">
      <formula>$G$19="終了済"</formula>
    </cfRule>
  </conditionalFormatting>
  <conditionalFormatting sqref="G22:H23">
    <cfRule type="expression" dxfId="292" priority="397">
      <formula>$G$18&lt;&gt;""</formula>
    </cfRule>
  </conditionalFormatting>
  <conditionalFormatting sqref="G25:H28 G30:H33 G35:H38 G40:H43 G45:H48">
    <cfRule type="expression" dxfId="291" priority="285">
      <formula>$G$23="Grade3以上あり"</formula>
    </cfRule>
  </conditionalFormatting>
  <conditionalFormatting sqref="G9:AF9 C13:C17">
    <cfRule type="expression" dxfId="290" priority="342">
      <formula>C8&lt;&gt;""</formula>
    </cfRule>
  </conditionalFormatting>
  <conditionalFormatting sqref="I6">
    <cfRule type="expression" dxfId="289" priority="181">
      <formula>$G$19="終了済"</formula>
    </cfRule>
  </conditionalFormatting>
  <conditionalFormatting sqref="I10">
    <cfRule type="expression" dxfId="288" priority="429">
      <formula>I9&lt;&gt;""</formula>
    </cfRule>
  </conditionalFormatting>
  <conditionalFormatting sqref="I13:I17">
    <cfRule type="expression" dxfId="287" priority="338">
      <formula>I12&lt;&gt;""</formula>
    </cfRule>
  </conditionalFormatting>
  <conditionalFormatting sqref="I19">
    <cfRule type="expression" dxfId="286" priority="408">
      <formula>I18&lt;&gt;""</formula>
    </cfRule>
  </conditionalFormatting>
  <conditionalFormatting sqref="I20">
    <cfRule type="expression" dxfId="285" priority="391">
      <formula>I19="継続中"</formula>
    </cfRule>
    <cfRule type="expression" dxfId="284" priority="392">
      <formula>I19="終了済"</formula>
    </cfRule>
  </conditionalFormatting>
  <conditionalFormatting sqref="I21">
    <cfRule type="expression" dxfId="283" priority="373">
      <formula>I19="継続中"</formula>
    </cfRule>
    <cfRule type="expression" dxfId="282" priority="374">
      <formula>I19="終了済"</formula>
    </cfRule>
  </conditionalFormatting>
  <conditionalFormatting sqref="I25">
    <cfRule type="expression" dxfId="281" priority="248">
      <formula>I23="Grade3以上あり"</formula>
    </cfRule>
  </conditionalFormatting>
  <conditionalFormatting sqref="I28">
    <cfRule type="expression" dxfId="280" priority="247">
      <formula>I23="Grade3以上あり"</formula>
    </cfRule>
  </conditionalFormatting>
  <conditionalFormatting sqref="I30">
    <cfRule type="expression" dxfId="279" priority="320">
      <formula>I23="Grade3以上あり"</formula>
    </cfRule>
  </conditionalFormatting>
  <conditionalFormatting sqref="I33">
    <cfRule type="expression" dxfId="278" priority="319">
      <formula>I23="Grade3以上あり"</formula>
    </cfRule>
  </conditionalFormatting>
  <conditionalFormatting sqref="I35">
    <cfRule type="expression" dxfId="277" priority="301">
      <formula>I23="Grade3以上あり"</formula>
    </cfRule>
  </conditionalFormatting>
  <conditionalFormatting sqref="I37">
    <cfRule type="expression" dxfId="276" priority="210">
      <formula>I23="Grade3以上あり"</formula>
    </cfRule>
  </conditionalFormatting>
  <conditionalFormatting sqref="I38">
    <cfRule type="expression" dxfId="275" priority="300">
      <formula>I23="Grade3以上あり"</formula>
    </cfRule>
  </conditionalFormatting>
  <conditionalFormatting sqref="I40">
    <cfRule type="expression" dxfId="274" priority="284">
      <formula>I23="Grade3以上あり"</formula>
    </cfRule>
  </conditionalFormatting>
  <conditionalFormatting sqref="I42">
    <cfRule type="expression" dxfId="273" priority="215">
      <formula>I23="Grade3以上あり"</formula>
    </cfRule>
  </conditionalFormatting>
  <conditionalFormatting sqref="I43">
    <cfRule type="expression" dxfId="272" priority="283">
      <formula>I23="Grade3以上あり"</formula>
    </cfRule>
  </conditionalFormatting>
  <conditionalFormatting sqref="I45">
    <cfRule type="expression" dxfId="271" priority="265">
      <formula>I23="Grade3以上あり"</formula>
    </cfRule>
  </conditionalFormatting>
  <conditionalFormatting sqref="I47">
    <cfRule type="expression" dxfId="270" priority="222">
      <formula>I23="Grade3以上あり"</formula>
    </cfRule>
  </conditionalFormatting>
  <conditionalFormatting sqref="I48">
    <cfRule type="expression" dxfId="269" priority="264">
      <formula>I23="Grade3以上あり"</formula>
    </cfRule>
  </conditionalFormatting>
  <conditionalFormatting sqref="I7:J9 I18">
    <cfRule type="expression" dxfId="268" priority="430">
      <formula>$I$6="企業治験"</formula>
    </cfRule>
    <cfRule type="expression" dxfId="267" priority="409">
      <formula>$I$6="医師主導治験"</formula>
    </cfRule>
  </conditionalFormatting>
  <conditionalFormatting sqref="I8:J10 I18">
    <cfRule type="expression" dxfId="266" priority="35">
      <formula>$I$6="保険診療"</formula>
    </cfRule>
  </conditionalFormatting>
  <conditionalFormatting sqref="I12:J17">
    <cfRule type="expression" dxfId="265" priority="339">
      <formula>$I$10&lt;&gt;""</formula>
    </cfRule>
  </conditionalFormatting>
  <conditionalFormatting sqref="I22:J23">
    <cfRule type="expression" dxfId="264" priority="358">
      <formula>$I$18&lt;&gt;""</formula>
    </cfRule>
  </conditionalFormatting>
  <conditionalFormatting sqref="I25:J28 I30:J33 I35:J38 I40:J43 I45:J48">
    <cfRule type="expression" dxfId="263" priority="232">
      <formula>$I$23="Grade3以上あり"</formula>
    </cfRule>
  </conditionalFormatting>
  <conditionalFormatting sqref="K10">
    <cfRule type="expression" dxfId="262" priority="427">
      <formula>K9&lt;&gt;""</formula>
    </cfRule>
  </conditionalFormatting>
  <conditionalFormatting sqref="K12">
    <cfRule type="expression" dxfId="261" priority="337">
      <formula>K$9&lt;&gt;""</formula>
    </cfRule>
  </conditionalFormatting>
  <conditionalFormatting sqref="K13:K17">
    <cfRule type="expression" dxfId="260" priority="336">
      <formula>K12&lt;&gt;""</formula>
    </cfRule>
  </conditionalFormatting>
  <conditionalFormatting sqref="K19">
    <cfRule type="expression" dxfId="259" priority="406">
      <formula>K18&lt;&gt;""</formula>
    </cfRule>
  </conditionalFormatting>
  <conditionalFormatting sqref="K20">
    <cfRule type="expression" dxfId="258" priority="390">
      <formula>K19="終了済"</formula>
    </cfRule>
    <cfRule type="expression" dxfId="257" priority="389">
      <formula>K19="継続中"</formula>
    </cfRule>
  </conditionalFormatting>
  <conditionalFormatting sqref="K21">
    <cfRule type="expression" dxfId="256" priority="371">
      <formula>K19="継続中"</formula>
    </cfRule>
    <cfRule type="expression" dxfId="255" priority="372">
      <formula>K19="終了済"</formula>
    </cfRule>
  </conditionalFormatting>
  <conditionalFormatting sqref="K23">
    <cfRule type="expression" dxfId="254" priority="357">
      <formula>K18&lt;&gt;""</formula>
    </cfRule>
  </conditionalFormatting>
  <conditionalFormatting sqref="K25">
    <cfRule type="expression" dxfId="253" priority="246">
      <formula>K23="Grade3以上あり"</formula>
    </cfRule>
  </conditionalFormatting>
  <conditionalFormatting sqref="K28">
    <cfRule type="expression" dxfId="252" priority="245">
      <formula>K23="Grade3以上あり"</formula>
    </cfRule>
  </conditionalFormatting>
  <conditionalFormatting sqref="K30">
    <cfRule type="expression" dxfId="251" priority="318">
      <formula>K23="Grade3以上あり"</formula>
    </cfRule>
  </conditionalFormatting>
  <conditionalFormatting sqref="K33">
    <cfRule type="expression" dxfId="250" priority="317">
      <formula>K23="Grade3以上あり"</formula>
    </cfRule>
  </conditionalFormatting>
  <conditionalFormatting sqref="K35">
    <cfRule type="expression" dxfId="249" priority="299">
      <formula>K23="Grade3以上あり"</formula>
    </cfRule>
  </conditionalFormatting>
  <conditionalFormatting sqref="K37">
    <cfRule type="expression" dxfId="248" priority="209">
      <formula>K23="Grade3以上あり"</formula>
    </cfRule>
  </conditionalFormatting>
  <conditionalFormatting sqref="K38">
    <cfRule type="expression" dxfId="247" priority="298">
      <formula>K23="Grade3以上あり"</formula>
    </cfRule>
  </conditionalFormatting>
  <conditionalFormatting sqref="K40">
    <cfRule type="expression" dxfId="246" priority="282">
      <formula>K23="Grade3以上あり"</formula>
    </cfRule>
  </conditionalFormatting>
  <conditionalFormatting sqref="K42">
    <cfRule type="expression" dxfId="245" priority="214">
      <formula>K23="Grade3以上あり"</formula>
    </cfRule>
  </conditionalFormatting>
  <conditionalFormatting sqref="K43">
    <cfRule type="expression" dxfId="244" priority="281">
      <formula>K23="Grade3以上あり"</formula>
    </cfRule>
  </conditionalFormatting>
  <conditionalFormatting sqref="K45">
    <cfRule type="expression" dxfId="243" priority="263">
      <formula>K23="Grade3以上あり"</formula>
    </cfRule>
  </conditionalFormatting>
  <conditionalFormatting sqref="K47">
    <cfRule type="expression" dxfId="242" priority="221">
      <formula>K23="Grade3以上あり"</formula>
    </cfRule>
  </conditionalFormatting>
  <conditionalFormatting sqref="K48">
    <cfRule type="expression" dxfId="241" priority="262">
      <formula>K23="Grade3以上あり"</formula>
    </cfRule>
  </conditionalFormatting>
  <conditionalFormatting sqref="K6:L6">
    <cfRule type="expression" dxfId="240" priority="199">
      <formula>$I$19="終了済"</formula>
    </cfRule>
    <cfRule type="expression" dxfId="239" priority="196">
      <formula>$I$19="継続中"</formula>
    </cfRule>
  </conditionalFormatting>
  <conditionalFormatting sqref="K7:L9 K18">
    <cfRule type="expression" dxfId="238" priority="428">
      <formula>$K$6="企業治験"</formula>
    </cfRule>
    <cfRule type="expression" dxfId="237" priority="407">
      <formula>$K$6="医師主導治験"</formula>
    </cfRule>
  </conditionalFormatting>
  <conditionalFormatting sqref="K8:L10 K18">
    <cfRule type="expression" dxfId="236" priority="34">
      <formula>$K$6="保険診療"</formula>
    </cfRule>
  </conditionalFormatting>
  <conditionalFormatting sqref="K22:L23">
    <cfRule type="expression" dxfId="235" priority="11">
      <formula>$K$18&lt;&gt;""</formula>
    </cfRule>
  </conditionalFormatting>
  <conditionalFormatting sqref="K25:L28 K30:L33 K35:L38 K40:L43 K45:L48">
    <cfRule type="expression" dxfId="234" priority="203">
      <formula>$K$23="Grade3以上あり"</formula>
    </cfRule>
  </conditionalFormatting>
  <conditionalFormatting sqref="M10">
    <cfRule type="expression" dxfId="233" priority="425">
      <formula>M9&lt;&gt;""</formula>
    </cfRule>
  </conditionalFormatting>
  <conditionalFormatting sqref="M13:M17">
    <cfRule type="expression" dxfId="232" priority="334">
      <formula>M12&lt;&gt;""</formula>
    </cfRule>
  </conditionalFormatting>
  <conditionalFormatting sqref="M19">
    <cfRule type="expression" dxfId="231" priority="404">
      <formula>M18&lt;&gt;""</formula>
    </cfRule>
  </conditionalFormatting>
  <conditionalFormatting sqref="M20">
    <cfRule type="expression" dxfId="230" priority="388">
      <formula>M19="終了済"</formula>
    </cfRule>
    <cfRule type="expression" dxfId="229" priority="387">
      <formula>M19="継続中"</formula>
    </cfRule>
  </conditionalFormatting>
  <conditionalFormatting sqref="M21">
    <cfRule type="expression" dxfId="228" priority="369">
      <formula>M19="継続中"</formula>
    </cfRule>
    <cfRule type="expression" dxfId="227" priority="370">
      <formula>M19="終了済"</formula>
    </cfRule>
  </conditionalFormatting>
  <conditionalFormatting sqref="M23">
    <cfRule type="expression" dxfId="226" priority="356">
      <formula>M18&lt;&gt;""</formula>
    </cfRule>
  </conditionalFormatting>
  <conditionalFormatting sqref="M25">
    <cfRule type="expression" dxfId="225" priority="244">
      <formula>M23="Grade3以上あり"</formula>
    </cfRule>
  </conditionalFormatting>
  <conditionalFormatting sqref="M28">
    <cfRule type="expression" dxfId="224" priority="243">
      <formula>M23="Grade3以上あり"</formula>
    </cfRule>
  </conditionalFormatting>
  <conditionalFormatting sqref="M30">
    <cfRule type="expression" dxfId="223" priority="316">
      <formula>M23="Grade3以上あり"</formula>
    </cfRule>
  </conditionalFormatting>
  <conditionalFormatting sqref="M33">
    <cfRule type="expression" dxfId="222" priority="315">
      <formula>M23="Grade3以上あり"</formula>
    </cfRule>
  </conditionalFormatting>
  <conditionalFormatting sqref="M35">
    <cfRule type="expression" dxfId="221" priority="297">
      <formula>M23="Grade3以上あり"</formula>
    </cfRule>
  </conditionalFormatting>
  <conditionalFormatting sqref="M38">
    <cfRule type="expression" dxfId="220" priority="296">
      <formula>M23="Grade3以上あり"</formula>
    </cfRule>
  </conditionalFormatting>
  <conditionalFormatting sqref="M40">
    <cfRule type="expression" dxfId="219" priority="280">
      <formula>M23="Grade3以上あり"</formula>
    </cfRule>
  </conditionalFormatting>
  <conditionalFormatting sqref="M43">
    <cfRule type="expression" dxfId="218" priority="279">
      <formula>M23="Grade3以上あり"</formula>
    </cfRule>
  </conditionalFormatting>
  <conditionalFormatting sqref="M45">
    <cfRule type="expression" dxfId="217" priority="261">
      <formula>M23="Grade3以上あり"</formula>
    </cfRule>
  </conditionalFormatting>
  <conditionalFormatting sqref="M48">
    <cfRule type="expression" dxfId="216" priority="260">
      <formula>M23="Grade3以上あり"</formula>
    </cfRule>
  </conditionalFormatting>
  <conditionalFormatting sqref="M6:N6">
    <cfRule type="expression" dxfId="215" priority="194">
      <formula>$K$19="継続中"</formula>
    </cfRule>
    <cfRule type="expression" dxfId="214" priority="195">
      <formula>$K$19="終了済"</formula>
    </cfRule>
  </conditionalFormatting>
  <conditionalFormatting sqref="M7:N9 M18">
    <cfRule type="expression" dxfId="213" priority="405">
      <formula>$M$6="医師主導治験"</formula>
    </cfRule>
    <cfRule type="expression" dxfId="212" priority="426">
      <formula>$M$6="企業治験"</formula>
    </cfRule>
  </conditionalFormatting>
  <conditionalFormatting sqref="M8:N10 M18">
    <cfRule type="expression" dxfId="211" priority="32">
      <formula>$M$6="保険診療"</formula>
    </cfRule>
  </conditionalFormatting>
  <conditionalFormatting sqref="M12:N17">
    <cfRule type="expression" dxfId="210" priority="335">
      <formula>$M$10&lt;&gt;""</formula>
    </cfRule>
  </conditionalFormatting>
  <conditionalFormatting sqref="M22:N23">
    <cfRule type="expression" dxfId="209" priority="10">
      <formula>$M$18&lt;&gt;""</formula>
    </cfRule>
  </conditionalFormatting>
  <conditionalFormatting sqref="M25:N28 M30:N33 M35:N38 M40:N43 M45:N48">
    <cfRule type="expression" dxfId="208" priority="208">
      <formula>$M$23="Grade3以上あり"</formula>
    </cfRule>
  </conditionalFormatting>
  <conditionalFormatting sqref="O10">
    <cfRule type="expression" dxfId="207" priority="423">
      <formula>O9&lt;&gt;""</formula>
    </cfRule>
  </conditionalFormatting>
  <conditionalFormatting sqref="O13:O17">
    <cfRule type="expression" dxfId="206" priority="333">
      <formula>O12&lt;&gt;""</formula>
    </cfRule>
  </conditionalFormatting>
  <conditionalFormatting sqref="O19 Q19">
    <cfRule type="expression" dxfId="205" priority="402">
      <formula>O18&lt;&gt;""</formula>
    </cfRule>
  </conditionalFormatting>
  <conditionalFormatting sqref="O20">
    <cfRule type="expression" dxfId="204" priority="386">
      <formula>O19="終了済"</formula>
    </cfRule>
    <cfRule type="expression" dxfId="203" priority="385">
      <formula>O19="継続中"</formula>
    </cfRule>
  </conditionalFormatting>
  <conditionalFormatting sqref="O21">
    <cfRule type="expression" dxfId="202" priority="368">
      <formula>O19="終了済"</formula>
    </cfRule>
    <cfRule type="expression" dxfId="201" priority="367">
      <formula>O19="継続中"</formula>
    </cfRule>
  </conditionalFormatting>
  <conditionalFormatting sqref="O23">
    <cfRule type="expression" dxfId="200" priority="355">
      <formula>O18&lt;&gt;""</formula>
    </cfRule>
  </conditionalFormatting>
  <conditionalFormatting sqref="O25">
    <cfRule type="expression" dxfId="199" priority="242">
      <formula>O23="Grade3以上あり"</formula>
    </cfRule>
  </conditionalFormatting>
  <conditionalFormatting sqref="O28">
    <cfRule type="expression" dxfId="198" priority="241">
      <formula>O23="Grade3以上あり"</formula>
    </cfRule>
  </conditionalFormatting>
  <conditionalFormatting sqref="O30">
    <cfRule type="expression" dxfId="197" priority="314">
      <formula>O23="Grade3以上あり"</formula>
    </cfRule>
  </conditionalFormatting>
  <conditionalFormatting sqref="O32">
    <cfRule type="expression" dxfId="196" priority="202">
      <formula>O23="Grade3以上あり"</formula>
    </cfRule>
  </conditionalFormatting>
  <conditionalFormatting sqref="O33">
    <cfRule type="expression" dxfId="195" priority="313">
      <formula>O23="Grade3以上あり"</formula>
    </cfRule>
  </conditionalFormatting>
  <conditionalFormatting sqref="O35">
    <cfRule type="expression" dxfId="194" priority="295">
      <formula>O23="Grade3以上あり"</formula>
    </cfRule>
  </conditionalFormatting>
  <conditionalFormatting sqref="O38">
    <cfRule type="expression" dxfId="193" priority="294">
      <formula>O23="Grade3以上あり"</formula>
    </cfRule>
  </conditionalFormatting>
  <conditionalFormatting sqref="O40">
    <cfRule type="expression" dxfId="192" priority="278">
      <formula>O23="Grade3以上あり"</formula>
    </cfRule>
  </conditionalFormatting>
  <conditionalFormatting sqref="O43">
    <cfRule type="expression" dxfId="191" priority="277">
      <formula>O23="Grade3以上あり"</formula>
    </cfRule>
  </conditionalFormatting>
  <conditionalFormatting sqref="O45">
    <cfRule type="expression" dxfId="190" priority="259">
      <formula>O23="Grade3以上あり"</formula>
    </cfRule>
  </conditionalFormatting>
  <conditionalFormatting sqref="O47">
    <cfRule type="expression" dxfId="189" priority="220">
      <formula>O23="Grade3以上あり"</formula>
    </cfRule>
  </conditionalFormatting>
  <conditionalFormatting sqref="O48">
    <cfRule type="expression" dxfId="188" priority="258">
      <formula>O23="Grade3以上あり"</formula>
    </cfRule>
  </conditionalFormatting>
  <conditionalFormatting sqref="O6:P6">
    <cfRule type="expression" dxfId="187" priority="192">
      <formula>$M$19="継続中"</formula>
    </cfRule>
    <cfRule type="expression" dxfId="186" priority="193">
      <formula>$M$19="終了済"</formula>
    </cfRule>
  </conditionalFormatting>
  <conditionalFormatting sqref="O7:P9 O18">
    <cfRule type="expression" dxfId="185" priority="424">
      <formula>$O$6="企業治験"</formula>
    </cfRule>
    <cfRule type="expression" dxfId="184" priority="31">
      <formula>$O$6="医師主導治験"</formula>
    </cfRule>
  </conditionalFormatting>
  <conditionalFormatting sqref="O8:P10 O18">
    <cfRule type="expression" dxfId="183" priority="30">
      <formula>$O$6="保険診療"</formula>
    </cfRule>
  </conditionalFormatting>
  <conditionalFormatting sqref="O12:P17">
    <cfRule type="expression" dxfId="182" priority="332">
      <formula>$O$10&lt;&gt;""</formula>
    </cfRule>
  </conditionalFormatting>
  <conditionalFormatting sqref="O22:P23">
    <cfRule type="expression" dxfId="181" priority="9">
      <formula>$O$18&lt;&gt;""</formula>
    </cfRule>
  </conditionalFormatting>
  <conditionalFormatting sqref="O25:P28 O30:P33 O35:P38 O40:P43 O45:P48">
    <cfRule type="expression" dxfId="180" priority="231">
      <formula>$O$23="Grade3以上あり"</formula>
    </cfRule>
  </conditionalFormatting>
  <conditionalFormatting sqref="Q7:Q9 Q18">
    <cfRule type="expression" dxfId="179" priority="422">
      <formula>$Q$6="企業治験"</formula>
    </cfRule>
  </conditionalFormatting>
  <conditionalFormatting sqref="Q10">
    <cfRule type="expression" dxfId="178" priority="421">
      <formula>Q9&lt;&gt;""</formula>
    </cfRule>
  </conditionalFormatting>
  <conditionalFormatting sqref="Q13:Q17">
    <cfRule type="expression" dxfId="177" priority="331">
      <formula>Q12&lt;&gt;""</formula>
    </cfRule>
  </conditionalFormatting>
  <conditionalFormatting sqref="Q20">
    <cfRule type="expression" dxfId="176" priority="384">
      <formula>Q19="終了済"</formula>
    </cfRule>
    <cfRule type="expression" dxfId="175" priority="383">
      <formula>Q19="継続中"</formula>
    </cfRule>
  </conditionalFormatting>
  <conditionalFormatting sqref="Q21">
    <cfRule type="expression" dxfId="174" priority="365">
      <formula>Q19="継続中"</formula>
    </cfRule>
    <cfRule type="expression" dxfId="173" priority="366">
      <formula>Q19="終了済"</formula>
    </cfRule>
  </conditionalFormatting>
  <conditionalFormatting sqref="Q23">
    <cfRule type="expression" dxfId="172" priority="354">
      <formula>Q18&lt;&gt;""</formula>
    </cfRule>
  </conditionalFormatting>
  <conditionalFormatting sqref="Q25">
    <cfRule type="expression" dxfId="171" priority="240">
      <formula>Q23="Grade3以上あり"</formula>
    </cfRule>
  </conditionalFormatting>
  <conditionalFormatting sqref="Q26">
    <cfRule type="expression" dxfId="170" priority="230">
      <formula>Q23="Grade3以上あり"</formula>
    </cfRule>
  </conditionalFormatting>
  <conditionalFormatting sqref="Q27">
    <cfRule type="expression" dxfId="169" priority="229">
      <formula>Q23="Grade3以上あり"</formula>
    </cfRule>
  </conditionalFormatting>
  <conditionalFormatting sqref="Q28">
    <cfRule type="expression" dxfId="168" priority="239">
      <formula>Q23="Grade3以上あり"</formula>
    </cfRule>
  </conditionalFormatting>
  <conditionalFormatting sqref="Q30">
    <cfRule type="expression" dxfId="167" priority="312">
      <formula>Q23="Grade3以上あり"</formula>
    </cfRule>
  </conditionalFormatting>
  <conditionalFormatting sqref="Q32">
    <cfRule type="expression" dxfId="166" priority="201">
      <formula>Q23="Grade3以上あり"</formula>
    </cfRule>
  </conditionalFormatting>
  <conditionalFormatting sqref="Q33">
    <cfRule type="expression" dxfId="165" priority="311">
      <formula>Q23="Grade3以上あり"</formula>
    </cfRule>
  </conditionalFormatting>
  <conditionalFormatting sqref="Q35">
    <cfRule type="expression" dxfId="164" priority="293">
      <formula>Q23="Grade3以上あり"</formula>
    </cfRule>
  </conditionalFormatting>
  <conditionalFormatting sqref="Q40">
    <cfRule type="expression" dxfId="163" priority="276">
      <formula>Q23="Grade3以上あり"</formula>
    </cfRule>
  </conditionalFormatting>
  <conditionalFormatting sqref="Q42">
    <cfRule type="expression" dxfId="162" priority="213">
      <formula>Q23="Grade3以上あり"</formula>
    </cfRule>
  </conditionalFormatting>
  <conditionalFormatting sqref="Q43">
    <cfRule type="expression" dxfId="161" priority="275">
      <formula>Q23="Grade3以上あり"</formula>
    </cfRule>
  </conditionalFormatting>
  <conditionalFormatting sqref="Q45">
    <cfRule type="expression" dxfId="160" priority="257">
      <formula>Q23="Grade3以上あり"</formula>
    </cfRule>
  </conditionalFormatting>
  <conditionalFormatting sqref="Q47">
    <cfRule type="expression" dxfId="159" priority="219">
      <formula>Q23="Grade3以上あり"</formula>
    </cfRule>
  </conditionalFormatting>
  <conditionalFormatting sqref="Q48">
    <cfRule type="expression" dxfId="158" priority="256">
      <formula>Q23="Grade3以上あり"</formula>
    </cfRule>
  </conditionalFormatting>
  <conditionalFormatting sqref="Q6:R6">
    <cfRule type="expression" dxfId="157" priority="191">
      <formula>$O$19="終了済"</formula>
    </cfRule>
    <cfRule type="expression" dxfId="156" priority="190">
      <formula>$O$19="継続中"</formula>
    </cfRule>
  </conditionalFormatting>
  <conditionalFormatting sqref="Q7:R9 Q18">
    <cfRule type="expression" dxfId="155" priority="403">
      <formula>$Q$6="医師主導治験"</formula>
    </cfRule>
  </conditionalFormatting>
  <conditionalFormatting sqref="Q8:R10 Q18">
    <cfRule type="expression" dxfId="154" priority="29">
      <formula>$Q$6="保険診療"</formula>
    </cfRule>
  </conditionalFormatting>
  <conditionalFormatting sqref="Q12:R17">
    <cfRule type="expression" dxfId="153" priority="330">
      <formula>$Q$10&lt;&gt;""</formula>
    </cfRule>
  </conditionalFormatting>
  <conditionalFormatting sqref="Q22:R23">
    <cfRule type="expression" dxfId="152" priority="8">
      <formula>$Q$18&lt;&gt;""</formula>
    </cfRule>
  </conditionalFormatting>
  <conditionalFormatting sqref="Q25:R28 Q30:R33 Q35:R38 Q40:R43 Q45:R48">
    <cfRule type="expression" dxfId="151" priority="207">
      <formula>$Q$23="Grade3以上あり"</formula>
    </cfRule>
  </conditionalFormatting>
  <conditionalFormatting sqref="S7:S9 S18">
    <cfRule type="expression" dxfId="150" priority="420">
      <formula>$S$6="企業治験"</formula>
    </cfRule>
  </conditionalFormatting>
  <conditionalFormatting sqref="S10">
    <cfRule type="expression" dxfId="149" priority="419">
      <formula>S9&lt;&gt;""</formula>
    </cfRule>
  </conditionalFormatting>
  <conditionalFormatting sqref="S13:S17">
    <cfRule type="expression" dxfId="148" priority="328">
      <formula>S12&lt;&gt;""</formula>
    </cfRule>
  </conditionalFormatting>
  <conditionalFormatting sqref="S19">
    <cfRule type="expression" dxfId="147" priority="400">
      <formula>S18&lt;&gt;""</formula>
    </cfRule>
  </conditionalFormatting>
  <conditionalFormatting sqref="S20">
    <cfRule type="expression" dxfId="146" priority="382">
      <formula>S19="終了済"</formula>
    </cfRule>
    <cfRule type="expression" dxfId="145" priority="381">
      <formula>S19="継続中"</formula>
    </cfRule>
  </conditionalFormatting>
  <conditionalFormatting sqref="S21">
    <cfRule type="expression" dxfId="144" priority="363">
      <formula>S19="継続中"</formula>
    </cfRule>
    <cfRule type="expression" dxfId="143" priority="364">
      <formula>S19="終了済"</formula>
    </cfRule>
  </conditionalFormatting>
  <conditionalFormatting sqref="S23">
    <cfRule type="expression" dxfId="142" priority="353">
      <formula>S18&lt;&gt;""</formula>
    </cfRule>
  </conditionalFormatting>
  <conditionalFormatting sqref="S25">
    <cfRule type="expression" dxfId="141" priority="238">
      <formula>S23="Grade3以上あり"</formula>
    </cfRule>
  </conditionalFormatting>
  <conditionalFormatting sqref="S26">
    <cfRule type="expression" dxfId="140" priority="228">
      <formula>S23="Grade3以上あり"</formula>
    </cfRule>
  </conditionalFormatting>
  <conditionalFormatting sqref="S27">
    <cfRule type="expression" dxfId="139" priority="227">
      <formula>S23="Grade3以上あり"</formula>
    </cfRule>
  </conditionalFormatting>
  <conditionalFormatting sqref="S28">
    <cfRule type="expression" dxfId="138" priority="237">
      <formula>S23="Grade3以上あり"</formula>
    </cfRule>
  </conditionalFormatting>
  <conditionalFormatting sqref="S30">
    <cfRule type="expression" dxfId="137" priority="310">
      <formula>S23="Grade3以上あり"</formula>
    </cfRule>
  </conditionalFormatting>
  <conditionalFormatting sqref="S33">
    <cfRule type="expression" dxfId="136" priority="309">
      <formula>S23="Grade3以上あり"</formula>
    </cfRule>
  </conditionalFormatting>
  <conditionalFormatting sqref="S35">
    <cfRule type="expression" dxfId="135" priority="292">
      <formula>S23="Grade3以上あり"</formula>
    </cfRule>
  </conditionalFormatting>
  <conditionalFormatting sqref="S38">
    <cfRule type="expression" dxfId="134" priority="291">
      <formula>S23="Grade3以上あり"</formula>
    </cfRule>
  </conditionalFormatting>
  <conditionalFormatting sqref="S40">
    <cfRule type="expression" dxfId="133" priority="274">
      <formula>S23="Grade3以上あり"</formula>
    </cfRule>
  </conditionalFormatting>
  <conditionalFormatting sqref="S42">
    <cfRule type="expression" dxfId="132" priority="212">
      <formula>S23="Grade3以上あり"</formula>
    </cfRule>
  </conditionalFormatting>
  <conditionalFormatting sqref="S43">
    <cfRule type="expression" dxfId="131" priority="273">
      <formula>S23="Grade3以上あり"</formula>
    </cfRule>
  </conditionalFormatting>
  <conditionalFormatting sqref="S45">
    <cfRule type="expression" dxfId="130" priority="255">
      <formula>S23="Grade3以上あり"</formula>
    </cfRule>
  </conditionalFormatting>
  <conditionalFormatting sqref="S47">
    <cfRule type="expression" dxfId="129" priority="218">
      <formula>S23="Grade3以上あり"</formula>
    </cfRule>
  </conditionalFormatting>
  <conditionalFormatting sqref="S48">
    <cfRule type="expression" dxfId="128" priority="254">
      <formula>S23="Grade3以上あり"</formula>
    </cfRule>
  </conditionalFormatting>
  <conditionalFormatting sqref="S6:T6">
    <cfRule type="expression" dxfId="127" priority="188">
      <formula>$Q$19="継続中"</formula>
    </cfRule>
    <cfRule type="expression" dxfId="126" priority="189">
      <formula>$Q$19="終了済"</formula>
    </cfRule>
  </conditionalFormatting>
  <conditionalFormatting sqref="S7:T9 S18">
    <cfRule type="expression" dxfId="125" priority="401">
      <formula>$S$6="医師主導治験"</formula>
    </cfRule>
  </conditionalFormatting>
  <conditionalFormatting sqref="S8:T10 S18">
    <cfRule type="expression" dxfId="124" priority="28">
      <formula>$S$6="保険診療"</formula>
    </cfRule>
  </conditionalFormatting>
  <conditionalFormatting sqref="S12:T17">
    <cfRule type="expression" dxfId="123" priority="329">
      <formula>$S$10&lt;&gt;""</formula>
    </cfRule>
  </conditionalFormatting>
  <conditionalFormatting sqref="S22:T23">
    <cfRule type="expression" dxfId="122" priority="7">
      <formula>$S$18&lt;&gt;""</formula>
    </cfRule>
  </conditionalFormatting>
  <conditionalFormatting sqref="S25:T28 S30:T33 S35:T38 S40:T43 S45:T48">
    <cfRule type="expression" dxfId="121" priority="206">
      <formula>$S$23="Grade3以上あり"</formula>
    </cfRule>
  </conditionalFormatting>
  <conditionalFormatting sqref="U6">
    <cfRule type="expression" dxfId="120" priority="187">
      <formula>$S$19="終了済"</formula>
    </cfRule>
    <cfRule type="expression" dxfId="119" priority="186">
      <formula>$S$19="継続中"</formula>
    </cfRule>
  </conditionalFormatting>
  <conditionalFormatting sqref="U7:U9 U18">
    <cfRule type="expression" dxfId="118" priority="418">
      <formula>$U$6="企業治験"</formula>
    </cfRule>
  </conditionalFormatting>
  <conditionalFormatting sqref="U10">
    <cfRule type="expression" dxfId="117" priority="417">
      <formula>U9&lt;&gt;""</formula>
    </cfRule>
  </conditionalFormatting>
  <conditionalFormatting sqref="U13:U17">
    <cfRule type="expression" dxfId="116" priority="326">
      <formula>U12&lt;&gt;""</formula>
    </cfRule>
  </conditionalFormatting>
  <conditionalFormatting sqref="U19">
    <cfRule type="expression" dxfId="115" priority="398">
      <formula>U18&lt;&gt;""</formula>
    </cfRule>
  </conditionalFormatting>
  <conditionalFormatting sqref="U20">
    <cfRule type="expression" dxfId="114" priority="379">
      <formula>U19="継続中"</formula>
    </cfRule>
    <cfRule type="expression" dxfId="113" priority="380">
      <formula>U19="終了済"</formula>
    </cfRule>
  </conditionalFormatting>
  <conditionalFormatting sqref="U21">
    <cfRule type="expression" dxfId="112" priority="362">
      <formula>U19="終了済"</formula>
    </cfRule>
    <cfRule type="expression" dxfId="111" priority="361">
      <formula>U19="継続中"</formula>
    </cfRule>
  </conditionalFormatting>
  <conditionalFormatting sqref="U23">
    <cfRule type="expression" dxfId="110" priority="352">
      <formula>U18&lt;&gt;""</formula>
    </cfRule>
  </conditionalFormatting>
  <conditionalFormatting sqref="U25">
    <cfRule type="expression" dxfId="109" priority="236">
      <formula>U23="Grade3以上あり"</formula>
    </cfRule>
  </conditionalFormatting>
  <conditionalFormatting sqref="U26">
    <cfRule type="expression" dxfId="108" priority="226">
      <formula>U23="Grade3以上あり"</formula>
    </cfRule>
  </conditionalFormatting>
  <conditionalFormatting sqref="U27">
    <cfRule type="expression" dxfId="107" priority="225">
      <formula>U23="Grade3以上あり"</formula>
    </cfRule>
  </conditionalFormatting>
  <conditionalFormatting sqref="U28">
    <cfRule type="expression" dxfId="106" priority="235">
      <formula>U23="Grade3以上あり"</formula>
    </cfRule>
  </conditionalFormatting>
  <conditionalFormatting sqref="U30">
    <cfRule type="expression" dxfId="105" priority="308">
      <formula>U23="Grade3以上あり"</formula>
    </cfRule>
  </conditionalFormatting>
  <conditionalFormatting sqref="U33">
    <cfRule type="expression" dxfId="104" priority="307">
      <formula>U23="Grade3以上あり"</formula>
    </cfRule>
  </conditionalFormatting>
  <conditionalFormatting sqref="U35">
    <cfRule type="expression" dxfId="103" priority="290">
      <formula>U23="Grade3以上あり"</formula>
    </cfRule>
  </conditionalFormatting>
  <conditionalFormatting sqref="U38">
    <cfRule type="expression" dxfId="102" priority="289">
      <formula>U23="Grade3以上あり"</formula>
    </cfRule>
  </conditionalFormatting>
  <conditionalFormatting sqref="U40">
    <cfRule type="expression" dxfId="101" priority="272">
      <formula>U23="Grade3以上あり"</formula>
    </cfRule>
  </conditionalFormatting>
  <conditionalFormatting sqref="U42">
    <cfRule type="expression" dxfId="100" priority="211">
      <formula>U23="Grade3以上あり"</formula>
    </cfRule>
  </conditionalFormatting>
  <conditionalFormatting sqref="U43">
    <cfRule type="expression" dxfId="99" priority="271">
      <formula>U23="Grade3以上あり"</formula>
    </cfRule>
  </conditionalFormatting>
  <conditionalFormatting sqref="U45">
    <cfRule type="expression" dxfId="98" priority="253">
      <formula>U23="Grade3以上あり"</formula>
    </cfRule>
  </conditionalFormatting>
  <conditionalFormatting sqref="U47">
    <cfRule type="expression" dxfId="97" priority="217">
      <formula>U23="Grade3以上あり"</formula>
    </cfRule>
  </conditionalFormatting>
  <conditionalFormatting sqref="U48">
    <cfRule type="expression" dxfId="96" priority="252">
      <formula>U23="Grade3以上あり"</formula>
    </cfRule>
  </conditionalFormatting>
  <conditionalFormatting sqref="U7:V9 U18">
    <cfRule type="expression" dxfId="95" priority="399">
      <formula>$U$6="医師主導治験"</formula>
    </cfRule>
  </conditionalFormatting>
  <conditionalFormatting sqref="U8:V10 U18">
    <cfRule type="expression" dxfId="94" priority="27">
      <formula>$U$6="保険診療"</formula>
    </cfRule>
  </conditionalFormatting>
  <conditionalFormatting sqref="U12:V17">
    <cfRule type="expression" dxfId="93" priority="327">
      <formula>$U$10&lt;&gt;""</formula>
    </cfRule>
  </conditionalFormatting>
  <conditionalFormatting sqref="U22:V23">
    <cfRule type="expression" dxfId="92" priority="6">
      <formula>$U$18&lt;&gt;""</formula>
    </cfRule>
  </conditionalFormatting>
  <conditionalFormatting sqref="U25:V28 U30:V33 U35:V38 U40:V43 U45:V48">
    <cfRule type="expression" dxfId="91" priority="51">
      <formula>$U$23="Grade3以上あり"</formula>
    </cfRule>
  </conditionalFormatting>
  <conditionalFormatting sqref="W6">
    <cfRule type="expression" dxfId="90" priority="26">
      <formula>$U$19="終了済"</formula>
    </cfRule>
  </conditionalFormatting>
  <conditionalFormatting sqref="W10">
    <cfRule type="expression" dxfId="89" priority="179">
      <formula>W9&lt;&gt;""</formula>
    </cfRule>
  </conditionalFormatting>
  <conditionalFormatting sqref="W12">
    <cfRule type="expression" dxfId="88" priority="171">
      <formula>W$9&lt;&gt;""</formula>
    </cfRule>
  </conditionalFormatting>
  <conditionalFormatting sqref="W13:W17">
    <cfRule type="expression" dxfId="87" priority="170">
      <formula>W12&lt;&gt;""</formula>
    </cfRule>
  </conditionalFormatting>
  <conditionalFormatting sqref="W19">
    <cfRule type="expression" dxfId="86" priority="177">
      <formula>W18&lt;&gt;""</formula>
    </cfRule>
  </conditionalFormatting>
  <conditionalFormatting sqref="W20">
    <cfRule type="expression" dxfId="85" priority="175">
      <formula>W19="継続中"</formula>
    </cfRule>
    <cfRule type="expression" dxfId="84" priority="176">
      <formula>W19="終了済"</formula>
    </cfRule>
  </conditionalFormatting>
  <conditionalFormatting sqref="W21">
    <cfRule type="expression" dxfId="83" priority="173">
      <formula>W19="継続中"</formula>
    </cfRule>
    <cfRule type="expression" dxfId="82" priority="174">
      <formula>W19="終了済"</formula>
    </cfRule>
  </conditionalFormatting>
  <conditionalFormatting sqref="W23">
    <cfRule type="expression" dxfId="81" priority="172">
      <formula>W18&lt;&gt;""</formula>
    </cfRule>
  </conditionalFormatting>
  <conditionalFormatting sqref="W26">
    <cfRule type="expression" dxfId="80" priority="159">
      <formula>W23="Grade3以上あり"</formula>
    </cfRule>
  </conditionalFormatting>
  <conditionalFormatting sqref="W27">
    <cfRule type="expression" dxfId="79" priority="158">
      <formula>W23="Grade3以上あり"</formula>
    </cfRule>
  </conditionalFormatting>
  <conditionalFormatting sqref="W42">
    <cfRule type="expression" dxfId="78" priority="156">
      <formula>W23="Grade3以上あり"</formula>
    </cfRule>
  </conditionalFormatting>
  <conditionalFormatting sqref="W47">
    <cfRule type="expression" dxfId="77" priority="157">
      <formula>W23="Grade3以上あり"</formula>
    </cfRule>
  </conditionalFormatting>
  <conditionalFormatting sqref="W7:X9 W18">
    <cfRule type="expression" dxfId="76" priority="180">
      <formula>$W$6="企業治験"</formula>
    </cfRule>
    <cfRule type="expression" dxfId="75" priority="178">
      <formula>$W$6="医師主導治験"</formula>
    </cfRule>
  </conditionalFormatting>
  <conditionalFormatting sqref="W8:X10 W18">
    <cfRule type="expression" dxfId="74" priority="25">
      <formula>$W$6="保険診療"</formula>
    </cfRule>
  </conditionalFormatting>
  <conditionalFormatting sqref="W12:X17">
    <cfRule type="expression" dxfId="73" priority="24">
      <formula>$W$10&lt;&gt;""</formula>
    </cfRule>
  </conditionalFormatting>
  <conditionalFormatting sqref="W22:X23">
    <cfRule type="expression" dxfId="72" priority="5">
      <formula>$W$18&lt;&gt;""</formula>
    </cfRule>
  </conditionalFormatting>
  <conditionalFormatting sqref="W25:X28 W30:X33 W35:X38 W40:X43 W45:X48">
    <cfRule type="expression" dxfId="71" priority="161">
      <formula>$W$23="Grade3以上あり"</formula>
    </cfRule>
  </conditionalFormatting>
  <conditionalFormatting sqref="Y10">
    <cfRule type="expression" dxfId="70" priority="153">
      <formula>Y9&lt;&gt;""</formula>
    </cfRule>
  </conditionalFormatting>
  <conditionalFormatting sqref="Y13:Y17">
    <cfRule type="expression" dxfId="69" priority="144">
      <formula>Y12&lt;&gt;""</formula>
    </cfRule>
  </conditionalFormatting>
  <conditionalFormatting sqref="Y19">
    <cfRule type="expression" dxfId="68" priority="151">
      <formula>Y18&lt;&gt;""</formula>
    </cfRule>
  </conditionalFormatting>
  <conditionalFormatting sqref="Y20">
    <cfRule type="expression" dxfId="67" priority="149">
      <formula>Y19="継続中"</formula>
    </cfRule>
    <cfRule type="expression" dxfId="66" priority="150">
      <formula>Y19="終了済"</formula>
    </cfRule>
  </conditionalFormatting>
  <conditionalFormatting sqref="Y21">
    <cfRule type="expression" dxfId="65" priority="147">
      <formula>Y19="継続中"</formula>
    </cfRule>
    <cfRule type="expression" dxfId="64" priority="148">
      <formula>Y19="終了済"</formula>
    </cfRule>
  </conditionalFormatting>
  <conditionalFormatting sqref="Y23">
    <cfRule type="expression" dxfId="63" priority="146">
      <formula>Y18&lt;&gt;""</formula>
    </cfRule>
  </conditionalFormatting>
  <conditionalFormatting sqref="Y26">
    <cfRule type="expression" dxfId="62" priority="133">
      <formula>Y23="Grade3以上あり"</formula>
    </cfRule>
  </conditionalFormatting>
  <conditionalFormatting sqref="Y27">
    <cfRule type="expression" dxfId="61" priority="132">
      <formula>Y23="Grade3以上あり"</formula>
    </cfRule>
  </conditionalFormatting>
  <conditionalFormatting sqref="Y42">
    <cfRule type="expression" dxfId="60" priority="130">
      <formula>Y23="Grade3以上あり"</formula>
    </cfRule>
  </conditionalFormatting>
  <conditionalFormatting sqref="Y47">
    <cfRule type="expression" dxfId="59" priority="131">
      <formula>Y23="Grade3以上あり"</formula>
    </cfRule>
  </conditionalFormatting>
  <conditionalFormatting sqref="Y6:Z6">
    <cfRule type="expression" dxfId="58" priority="23">
      <formula>$W$19="終了済"</formula>
    </cfRule>
  </conditionalFormatting>
  <conditionalFormatting sqref="Y7:Z9 Y18">
    <cfRule type="expression" dxfId="57" priority="152">
      <formula>$Y$6="医師主導治験"</formula>
    </cfRule>
    <cfRule type="expression" dxfId="56" priority="155">
      <formula>$Y$6="企業治験"</formula>
    </cfRule>
  </conditionalFormatting>
  <conditionalFormatting sqref="Y8:Z10 Y18">
    <cfRule type="expression" dxfId="55" priority="22">
      <formula>$Y$6="保険診療"</formula>
    </cfRule>
  </conditionalFormatting>
  <conditionalFormatting sqref="Y12:Z17">
    <cfRule type="expression" dxfId="54" priority="145">
      <formula>$Y$10&lt;&gt;""</formula>
    </cfRule>
  </conditionalFormatting>
  <conditionalFormatting sqref="Y22:Z23">
    <cfRule type="expression" dxfId="53" priority="4">
      <formula>$Y$18&lt;&gt;""</formula>
    </cfRule>
  </conditionalFormatting>
  <conditionalFormatting sqref="Y25:Z28 Y30:Z33 Y35:Z38 Y40:Z43 Y45:Z48">
    <cfRule type="expression" dxfId="52" priority="135">
      <formula>$Y$23="Grade3以上あり"</formula>
    </cfRule>
  </conditionalFormatting>
  <conditionalFormatting sqref="AA6">
    <cfRule type="expression" dxfId="51" priority="21">
      <formula>$Y$19="終了済"</formula>
    </cfRule>
  </conditionalFormatting>
  <conditionalFormatting sqref="AA12">
    <cfRule type="expression" dxfId="50" priority="119">
      <formula>AA$9&lt;&gt;""</formula>
    </cfRule>
  </conditionalFormatting>
  <conditionalFormatting sqref="AA13:AA17">
    <cfRule type="expression" dxfId="49" priority="118">
      <formula>AA12&lt;&gt;""</formula>
    </cfRule>
  </conditionalFormatting>
  <conditionalFormatting sqref="AA19">
    <cfRule type="expression" dxfId="48" priority="125">
      <formula>AA18&lt;&gt;""</formula>
    </cfRule>
  </conditionalFormatting>
  <conditionalFormatting sqref="AA20">
    <cfRule type="expression" dxfId="47" priority="124">
      <formula>AA19="終了済"</formula>
    </cfRule>
    <cfRule type="expression" dxfId="46" priority="123">
      <formula>AA19="継続中"</formula>
    </cfRule>
  </conditionalFormatting>
  <conditionalFormatting sqref="AA21">
    <cfRule type="expression" dxfId="45" priority="122">
      <formula>AA19="終了済"</formula>
    </cfRule>
    <cfRule type="expression" dxfId="44" priority="121">
      <formula>AA19="継続中"</formula>
    </cfRule>
  </conditionalFormatting>
  <conditionalFormatting sqref="AA23">
    <cfRule type="expression" dxfId="43" priority="120">
      <formula>AA18&lt;&gt;""</formula>
    </cfRule>
  </conditionalFormatting>
  <conditionalFormatting sqref="AA7:AB9 AA18">
    <cfRule type="expression" dxfId="42" priority="129">
      <formula>$AA$6="企業治験"</formula>
    </cfRule>
    <cfRule type="expression" dxfId="41" priority="126">
      <formula>$AA$6="医師主導治験"</formula>
    </cfRule>
  </conditionalFormatting>
  <conditionalFormatting sqref="AA8:AB10 AA18">
    <cfRule type="expression" dxfId="40" priority="127">
      <formula>$AA$6="保険診療"</formula>
    </cfRule>
  </conditionalFormatting>
  <conditionalFormatting sqref="AA22:AB23">
    <cfRule type="expression" dxfId="39" priority="3">
      <formula>$AA$18&lt;&gt;""</formula>
    </cfRule>
  </conditionalFormatting>
  <conditionalFormatting sqref="AA25:AB28 AA30:AB33 AA35:AB38 AA40:AB43 AA45:AB48">
    <cfRule type="expression" dxfId="38" priority="109">
      <formula>$AA$23="Grade3以上あり"</formula>
    </cfRule>
  </conditionalFormatting>
  <conditionalFormatting sqref="AC12">
    <cfRule type="expression" dxfId="37" priority="93">
      <formula>AC$9&lt;&gt;""</formula>
    </cfRule>
  </conditionalFormatting>
  <conditionalFormatting sqref="AC13:AC17">
    <cfRule type="expression" dxfId="36" priority="92">
      <formula>AC12&lt;&gt;""</formula>
    </cfRule>
  </conditionalFormatting>
  <conditionalFormatting sqref="AC19">
    <cfRule type="expression" dxfId="35" priority="99">
      <formula>AC18&lt;&gt;""</formula>
    </cfRule>
  </conditionalFormatting>
  <conditionalFormatting sqref="AC20">
    <cfRule type="expression" dxfId="34" priority="97">
      <formula>AC19="継続中"</formula>
    </cfRule>
    <cfRule type="expression" dxfId="33" priority="98">
      <formula>AC19="終了済"</formula>
    </cfRule>
  </conditionalFormatting>
  <conditionalFormatting sqref="AC21">
    <cfRule type="expression" dxfId="32" priority="95">
      <formula>AC19="継続中"</formula>
    </cfRule>
    <cfRule type="expression" dxfId="31" priority="96">
      <formula>AC19="終了済"</formula>
    </cfRule>
  </conditionalFormatting>
  <conditionalFormatting sqref="AC23">
    <cfRule type="expression" dxfId="30" priority="94">
      <formula>AC18&lt;&gt;""</formula>
    </cfRule>
  </conditionalFormatting>
  <conditionalFormatting sqref="AC6:AD6">
    <cfRule type="expression" dxfId="29" priority="20">
      <formula>$AA$19="終了済"</formula>
    </cfRule>
  </conditionalFormatting>
  <conditionalFormatting sqref="AC7:AD9 AC18">
    <cfRule type="expression" dxfId="28" priority="103">
      <formula>$AC$6="企業治験"</formula>
    </cfRule>
    <cfRule type="expression" dxfId="27" priority="100">
      <formula>$AC$6="医師主導治験"</formula>
    </cfRule>
  </conditionalFormatting>
  <conditionalFormatting sqref="AC8:AD10 AC18">
    <cfRule type="expression" dxfId="26" priority="101">
      <formula>$AC$6="保険診療"</formula>
    </cfRule>
  </conditionalFormatting>
  <conditionalFormatting sqref="AC22:AD23">
    <cfRule type="expression" dxfId="25" priority="2">
      <formula>$AC$18&lt;&gt;""</formula>
    </cfRule>
  </conditionalFormatting>
  <conditionalFormatting sqref="AC25:AD28 AC30:AD33 AC35:AD38 AC40:AD43 AC45:AD48">
    <cfRule type="expression" dxfId="24" priority="83">
      <formula>$AC$23="Grade3以上あり"</formula>
    </cfRule>
  </conditionalFormatting>
  <conditionalFormatting sqref="AE19">
    <cfRule type="expression" dxfId="23" priority="73">
      <formula>AE18&lt;&gt;""</formula>
    </cfRule>
  </conditionalFormatting>
  <conditionalFormatting sqref="AE23">
    <cfRule type="expression" dxfId="22" priority="68">
      <formula>AE18&lt;&gt;""</formula>
    </cfRule>
  </conditionalFormatting>
  <conditionalFormatting sqref="AE6:AF6">
    <cfRule type="expression" dxfId="21" priority="19">
      <formula>$AC$19="終了済"</formula>
    </cfRule>
  </conditionalFormatting>
  <conditionalFormatting sqref="AE7:AF9 AE18">
    <cfRule type="expression" dxfId="20" priority="77">
      <formula>$AE$6="企業治験"</formula>
    </cfRule>
    <cfRule type="expression" dxfId="19" priority="74">
      <formula>$AE$6="医師主導治験"</formula>
    </cfRule>
  </conditionalFormatting>
  <conditionalFormatting sqref="AE8:AF10 AE18">
    <cfRule type="expression" dxfId="18" priority="75">
      <formula>$AE$6="保険診療"</formula>
    </cfRule>
  </conditionalFormatting>
  <conditionalFormatting sqref="AE12:AF17">
    <cfRule type="expression" dxfId="17" priority="66">
      <formula>$AE$10&lt;&gt;""</formula>
    </cfRule>
  </conditionalFormatting>
  <conditionalFormatting sqref="AE20:AF21">
    <cfRule type="expression" dxfId="16" priority="69">
      <formula>$AE$19="継続中"</formula>
    </cfRule>
  </conditionalFormatting>
  <conditionalFormatting sqref="AE20:AF23">
    <cfRule type="expression" dxfId="15" priority="70">
      <formula>$AE$19="終了済"</formula>
    </cfRule>
  </conditionalFormatting>
  <conditionalFormatting sqref="AE22:AF23">
    <cfRule type="expression" dxfId="14" priority="1">
      <formula>$AE$18&lt;&gt;""</formula>
    </cfRule>
  </conditionalFormatting>
  <conditionalFormatting sqref="AE25:AF28 AE30:AF33 AE35:AF38 AE40:AF43 AE45:AF48">
    <cfRule type="expression" dxfId="13" priority="65">
      <formula>$AE$23="Grade3以上あり"</formula>
    </cfRule>
  </conditionalFormatting>
  <dataValidations count="9">
    <dataValidation allowBlank="1" showInputMessage="1" showErrorMessage="1" prompt="薬剤は一般名でご入力ください" sqref="C12:D12" xr:uid="{00000000-0002-0000-0600-000000000000}"/>
    <dataValidation type="list" allowBlank="1" showInputMessage="1" showErrorMessage="1" sqref="C32:AF32 C37:AF37 C42:AF42 C47:AF47 C27:AF27" xr:uid="{00000000-0002-0000-0600-000001000000}">
      <formula1>INDIRECT(C26)</formula1>
    </dataValidation>
    <dataValidation type="list" allowBlank="1" showInputMessage="1" showErrorMessage="1" promptTitle="――有害事象の入力について――" prompt="有害事象名一覧シートをご参照ください_x000a_このシートの一番上にあるリンクから移動できます_x000a_同じ有害事象が何度も発現した場合は1番最初に発現した日のみをご入力ください" sqref="C26:D26" xr:uid="{00000000-0002-0000-0600-000002000000}">
      <formula1>名称日本語</formula1>
    </dataValidation>
    <dataValidation allowBlank="1" showInputMessage="1" showErrorMessage="1" prompt="西暦からご入力いただき_x000a_発現した月や日にちが不明の場合は｢99｣としてください_x000a_例）2023/4/99" sqref="C25:D25" xr:uid="{00000000-0002-0000-0600-000003000000}"/>
    <dataValidation type="list" allowBlank="1" showInputMessage="1" showErrorMessage="1" sqref="C4" xr:uid="{00000000-0002-0000-0600-000004000000}">
      <formula1>"あり,なし"</formula1>
    </dataValidation>
    <dataValidation type="list" allowBlank="1" showInputMessage="1" showErrorMessage="1" sqref="C46:AF46 C41:AF41 C31:AF31 C36:AF36 E26:AF26" xr:uid="{00000000-0002-0000-0600-000005000000}">
      <formula1>名称日本語</formula1>
    </dataValidation>
    <dataValidation allowBlank="1" showInputMessage="1" showErrorMessage="1" promptTitle="★レジメン入力について☆" prompt="・治験や臨床研究などで、守秘義務がある情報（レジメン名や薬剤名）は入力しないでください。またその場合、薬剤の欄は空欄にしてください。_x000a_※化学療法+放射線照射を行った場合は、化学療法で使用した薬剤のみを入力してください_x000a_" sqref="C10:D10" xr:uid="{00000000-0002-0000-0600-000006000000}"/>
    <dataValidation allowBlank="1" showInputMessage="1" showErrorMessage="1" prompt="西暦からご入力いただき_x000a_投与開始日が不明の場合は｢99｣としてください_x000a_例）2023/1/99" sqref="C18:D18" xr:uid="{00000000-0002-0000-0600-000007000000}"/>
    <dataValidation allowBlank="1" showInputMessage="1" showErrorMessage="1" prompt="西暦からご入力いただき_x000a_投与終了日が不明の場合は｢99｣としてください_x000a_例）2023/1/99" sqref="C20:D20" xr:uid="{00000000-0002-0000-0600-000008000000}"/>
  </dataValidations>
  <hyperlinks>
    <hyperlink ref="C1" location="有害事象名一覧!A1" tooltip="クリックすると有害事象名一覧へ移動します" display="有害事象名一覧シートへ" xr:uid="{00000000-0004-0000-0600-000000000000}"/>
  </hyperlinks>
  <printOptions gridLines="1"/>
  <pageMargins left="0.70866141732283472" right="0.70866141732283472" top="0.74803149606299213" bottom="0.74803149606299213" header="0.31496062992125984" footer="0.31496062992125984"/>
  <pageSetup paperSize="9" scale="51" pageOrder="overThenDown" orientation="landscape" horizontalDpi="0" verticalDpi="0" r:id="rId1"/>
  <colBreaks count="3" manualBreakCount="3">
    <brk id="10" max="1048575" man="1"/>
    <brk id="18" max="1048575" man="1"/>
    <brk id="26" max="1048575" man="1"/>
  </colBreaks>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600-00000F000000}">
          <x14:formula1>
            <xm:f>選択データ!$J$214:$K$214</xm:f>
          </x14:formula1>
          <xm:sqref>C7:AF7</xm:sqref>
        </x14:dataValidation>
        <x14:dataValidation type="list" allowBlank="1" showInputMessage="1" showErrorMessage="1" xr:uid="{00000000-0002-0000-0600-000009000000}">
          <x14:formula1>
            <xm:f>選択データ!$B$214:$G$214</xm:f>
          </x14:formula1>
          <xm:sqref>C6:AF6</xm:sqref>
        </x14:dataValidation>
        <x14:dataValidation type="list" allowBlank="1" showInputMessage="1" showErrorMessage="1" xr:uid="{00000000-0002-0000-0600-00000B000000}">
          <x14:formula1>
            <xm:f>選択データ!$B$218:$G$218</xm:f>
          </x14:formula1>
          <xm:sqref>C21:AF21</xm:sqref>
        </x14:dataValidation>
        <x14:dataValidation type="list" allowBlank="1" showInputMessage="1" showErrorMessage="1" xr:uid="{00000000-0002-0000-0600-00000C000000}">
          <x14:formula1>
            <xm:f>選択データ!$B$220:$F$220</xm:f>
          </x14:formula1>
          <xm:sqref>C22:AF22</xm:sqref>
        </x14:dataValidation>
        <x14:dataValidation type="list" allowBlank="1" showInputMessage="1" showErrorMessage="1" xr:uid="{00000000-0002-0000-0600-00000D000000}">
          <x14:formula1>
            <xm:f>選択データ!$B$222:$D$222</xm:f>
          </x14:formula1>
          <xm:sqref>E23:AF23</xm:sqref>
        </x14:dataValidation>
        <x14:dataValidation type="list" allowBlank="1" showInputMessage="1" showErrorMessage="1" promptTitle="★実施目的について★" prompt="・根治_x000a_根治治療目的で薬物療法を実施した場合_x000a__x000a_・緩和_x000a_主に症状緩和または延命を目的とした薬物療法として実施された場合_x000a_または切除不能な場合" xr:uid="{00000000-0002-0000-0600-00000E000000}">
          <x14:formula1>
            <xm:f>選択データ!$B$210:$F$210</xm:f>
          </x14:formula1>
          <xm:sqref>C9:D9</xm:sqref>
        </x14:dataValidation>
        <x14:dataValidation type="list" allowBlank="1" showInputMessage="1" showErrorMessage="1" prompt="Grade3以上の非血液毒性の有無について入力してください_x000a_血液毒性の場合は入力不要です" xr:uid="{00000000-0002-0000-0600-000011000000}">
          <x14:formula1>
            <xm:f>選択データ!$B$222:$D$222</xm:f>
          </x14:formula1>
          <xm:sqref>C23:D23</xm:sqref>
        </x14:dataValidation>
        <x14:dataValidation type="list" allowBlank="1" showInputMessage="1" showErrorMessage="1" xr:uid="{00000000-0002-0000-0600-000012000000}">
          <x14:formula1>
            <xm:f>選択データ!$B$210:$F$210</xm:f>
          </x14:formula1>
          <xm:sqref>E9:AF9</xm:sqref>
        </x14:dataValidation>
        <x14:dataValidation type="list" allowBlank="1" showInputMessage="1" showErrorMessage="1" xr:uid="{00000000-0002-0000-0600-000013000000}">
          <x14:formula1>
            <xm:f>選択データ!$B$350:$E$350</xm:f>
          </x14:formula1>
          <xm:sqref>C28:AF28 C33:AF33 C38:AF38 C43:AF43 C48:AF48</xm:sqref>
        </x14:dataValidation>
        <x14:dataValidation type="list" allowBlank="1" showInputMessage="1" showErrorMessage="1" xr:uid="{5DD5D13B-781B-4EF4-9FAC-FA3C43E700B2}">
          <x14:formula1>
            <xm:f>選択データ!$B$212:$C$212</xm:f>
          </x14:formula1>
          <xm:sqref>C8:AF8</xm:sqref>
        </x14:dataValidation>
        <x14:dataValidation type="list" allowBlank="1" showInputMessage="1" showErrorMessage="1" xr:uid="{1E2AC0D5-CD92-4E99-95FB-059D49893B0C}">
          <x14:formula1>
            <xm:f>選択データ!$B$216:$C$216</xm:f>
          </x14:formula1>
          <xm:sqref>C19:AF19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9" tint="0.59999389629810485"/>
  </sheetPr>
  <dimension ref="A1:BB396"/>
  <sheetViews>
    <sheetView zoomScale="91" zoomScaleNormal="120" workbookViewId="0">
      <selection activeCell="N13" sqref="N13"/>
    </sheetView>
  </sheetViews>
  <sheetFormatPr defaultRowHeight="18"/>
  <cols>
    <col min="1" max="1" width="12" customWidth="1"/>
    <col min="2" max="2" width="18.09765625" customWidth="1"/>
  </cols>
  <sheetData>
    <row r="1" spans="1:47">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row>
    <row r="2" spans="1:47">
      <c r="A2" s="7" t="s">
        <v>492</v>
      </c>
      <c r="B2" s="8" t="s">
        <v>502</v>
      </c>
      <c r="C2" s="8" t="s">
        <v>499</v>
      </c>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row>
    <row r="3" spans="1:47">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row>
    <row r="4" spans="1:47">
      <c r="A4" s="7" t="s">
        <v>489</v>
      </c>
      <c r="B4" s="8" t="s">
        <v>498</v>
      </c>
      <c r="C4" s="8" t="s">
        <v>500</v>
      </c>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row>
    <row r="5" spans="1:47">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row>
    <row r="6" spans="1:47">
      <c r="A6" s="7" t="s">
        <v>501</v>
      </c>
      <c r="B6" s="8" t="s">
        <v>502</v>
      </c>
      <c r="C6" s="8" t="s">
        <v>503</v>
      </c>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row>
    <row r="8" spans="1:47">
      <c r="A8" s="7" t="s">
        <v>504</v>
      </c>
      <c r="B8" s="8" t="s">
        <v>505</v>
      </c>
      <c r="C8" s="8" t="s">
        <v>506</v>
      </c>
      <c r="D8" s="8" t="s">
        <v>507</v>
      </c>
      <c r="E8" s="8" t="s">
        <v>508</v>
      </c>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row>
    <row r="9" spans="1:47">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row>
    <row r="10" spans="1:47">
      <c r="A10" s="7" t="s">
        <v>509</v>
      </c>
      <c r="B10" s="8" t="s">
        <v>1882</v>
      </c>
      <c r="C10" s="8" t="s">
        <v>794</v>
      </c>
      <c r="D10" s="8" t="s">
        <v>1883</v>
      </c>
      <c r="E10" s="8" t="s">
        <v>753</v>
      </c>
      <c r="F10" s="8" t="s">
        <v>759</v>
      </c>
      <c r="G10" s="8" t="s">
        <v>760</v>
      </c>
      <c r="H10" s="8" t="s">
        <v>761</v>
      </c>
      <c r="I10" s="8" t="s">
        <v>762</v>
      </c>
      <c r="J10" s="8" t="s">
        <v>1884</v>
      </c>
      <c r="K10" s="8" t="s">
        <v>1885</v>
      </c>
      <c r="L10" s="8" t="s">
        <v>1886</v>
      </c>
      <c r="M10" s="8" t="s">
        <v>1881</v>
      </c>
      <c r="N10" s="8" t="s">
        <v>790</v>
      </c>
      <c r="O10" s="8" t="s">
        <v>1887</v>
      </c>
      <c r="P10" s="8" t="s">
        <v>771</v>
      </c>
      <c r="Q10" s="8" t="s">
        <v>1888</v>
      </c>
      <c r="R10" s="8" t="s">
        <v>775</v>
      </c>
      <c r="S10" s="8" t="s">
        <v>1889</v>
      </c>
      <c r="T10" s="8" t="s">
        <v>1890</v>
      </c>
      <c r="U10" s="8" t="s">
        <v>783</v>
      </c>
      <c r="V10" s="8" t="s">
        <v>1891</v>
      </c>
      <c r="W10" s="8" t="s">
        <v>1892</v>
      </c>
      <c r="X10" s="8" t="s">
        <v>1893</v>
      </c>
      <c r="Y10" s="8" t="s">
        <v>778</v>
      </c>
      <c r="Z10" s="8" t="s">
        <v>779</v>
      </c>
      <c r="AA10" s="8" t="s">
        <v>780</v>
      </c>
      <c r="AB10" s="8" t="s">
        <v>785</v>
      </c>
      <c r="AC10" s="8" t="s">
        <v>1894</v>
      </c>
      <c r="AD10" s="8" t="s">
        <v>787</v>
      </c>
      <c r="AE10" s="8" t="s">
        <v>1895</v>
      </c>
      <c r="AF10" s="8" t="s">
        <v>1896</v>
      </c>
      <c r="AG10" s="8" t="s">
        <v>508</v>
      </c>
      <c r="AH10" s="7"/>
      <c r="AI10" s="7"/>
      <c r="AJ10" s="7"/>
      <c r="AK10" s="7"/>
      <c r="AL10" s="7"/>
      <c r="AM10" s="7"/>
      <c r="AN10" s="7"/>
      <c r="AO10" s="7"/>
      <c r="AP10" s="7"/>
      <c r="AQ10" s="7"/>
      <c r="AR10" s="7"/>
      <c r="AS10" s="7"/>
      <c r="AT10" s="7"/>
      <c r="AU10" s="7"/>
    </row>
    <row r="11" spans="1:47">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row>
    <row r="12" spans="1:47">
      <c r="A12" s="7" t="s">
        <v>542</v>
      </c>
      <c r="B12" s="8" t="s">
        <v>1969</v>
      </c>
      <c r="C12" s="8" t="s">
        <v>1970</v>
      </c>
      <c r="D12" s="8" t="s">
        <v>1989</v>
      </c>
      <c r="E12" s="8" t="s">
        <v>1997</v>
      </c>
      <c r="F12" s="8" t="s">
        <v>543</v>
      </c>
      <c r="G12" s="8" t="s">
        <v>544</v>
      </c>
      <c r="H12" s="8" t="s">
        <v>2029</v>
      </c>
      <c r="I12" s="8" t="s">
        <v>2031</v>
      </c>
      <c r="J12" s="8" t="s">
        <v>545</v>
      </c>
      <c r="K12" s="8" t="s">
        <v>546</v>
      </c>
      <c r="L12" s="8" t="s">
        <v>2045</v>
      </c>
      <c r="M12" s="8" t="s">
        <v>547</v>
      </c>
      <c r="N12" s="8" t="s">
        <v>4902</v>
      </c>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row>
    <row r="13" spans="1:47">
      <c r="A13" s="7"/>
      <c r="B13" s="8" t="s">
        <v>548</v>
      </c>
      <c r="C13" s="8" t="s">
        <v>1971</v>
      </c>
      <c r="D13" s="8" t="s">
        <v>2880</v>
      </c>
      <c r="E13" s="8" t="s">
        <v>549</v>
      </c>
      <c r="F13" s="8" t="s">
        <v>550</v>
      </c>
      <c r="G13" s="8" t="s">
        <v>2004</v>
      </c>
      <c r="H13" s="8" t="s">
        <v>2882</v>
      </c>
      <c r="I13" s="8" t="s">
        <v>2032</v>
      </c>
      <c r="J13" s="8" t="s">
        <v>551</v>
      </c>
      <c r="K13" s="8" t="s">
        <v>552</v>
      </c>
      <c r="L13" s="8" t="s">
        <v>553</v>
      </c>
      <c r="M13" s="8" t="s">
        <v>2049</v>
      </c>
      <c r="N13" s="8" t="s">
        <v>554</v>
      </c>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row>
    <row r="14" spans="1:47">
      <c r="A14" s="7"/>
      <c r="B14" s="8" t="s">
        <v>555</v>
      </c>
      <c r="C14" s="8" t="s">
        <v>556</v>
      </c>
      <c r="D14" s="8" t="s">
        <v>557</v>
      </c>
      <c r="E14" s="8" t="s">
        <v>558</v>
      </c>
      <c r="F14" s="8" t="s">
        <v>559</v>
      </c>
      <c r="G14" s="8" t="s">
        <v>560</v>
      </c>
      <c r="H14" s="8" t="s">
        <v>2030</v>
      </c>
      <c r="I14" s="8" t="s">
        <v>2033</v>
      </c>
      <c r="J14" s="8" t="s">
        <v>561</v>
      </c>
      <c r="K14" s="8" t="s">
        <v>2042</v>
      </c>
      <c r="L14" s="8" t="s">
        <v>562</v>
      </c>
      <c r="M14" s="8" t="s">
        <v>2050</v>
      </c>
      <c r="N14" s="8"/>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row>
    <row r="15" spans="1:47">
      <c r="A15" s="7"/>
      <c r="B15" s="8" t="s">
        <v>563</v>
      </c>
      <c r="C15" s="8" t="s">
        <v>564</v>
      </c>
      <c r="D15" s="8" t="s">
        <v>565</v>
      </c>
      <c r="E15" s="8" t="s">
        <v>566</v>
      </c>
      <c r="F15" s="8" t="s">
        <v>567</v>
      </c>
      <c r="G15" s="8" t="s">
        <v>2005</v>
      </c>
      <c r="H15" s="8" t="s">
        <v>568</v>
      </c>
      <c r="I15" s="8" t="s">
        <v>2034</v>
      </c>
      <c r="J15" s="8" t="s">
        <v>569</v>
      </c>
      <c r="K15" s="8" t="s">
        <v>570</v>
      </c>
      <c r="L15" s="8" t="s">
        <v>571</v>
      </c>
      <c r="M15" s="8" t="s">
        <v>2051</v>
      </c>
      <c r="N15" s="8"/>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row>
    <row r="16" spans="1:47">
      <c r="A16" s="7"/>
      <c r="B16" s="8" t="s">
        <v>572</v>
      </c>
      <c r="C16" s="8" t="s">
        <v>573</v>
      </c>
      <c r="D16" s="8" t="s">
        <v>1990</v>
      </c>
      <c r="E16" s="8" t="s">
        <v>574</v>
      </c>
      <c r="F16" s="8" t="s">
        <v>575</v>
      </c>
      <c r="G16" s="8" t="s">
        <v>576</v>
      </c>
      <c r="H16" s="8" t="s">
        <v>577</v>
      </c>
      <c r="I16" s="8" t="s">
        <v>2035</v>
      </c>
      <c r="J16" s="8" t="s">
        <v>578</v>
      </c>
      <c r="K16" s="8" t="s">
        <v>579</v>
      </c>
      <c r="L16" s="8" t="s">
        <v>580</v>
      </c>
      <c r="M16" s="8" t="s">
        <v>2052</v>
      </c>
      <c r="N16" s="8"/>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row>
    <row r="17" spans="1:47">
      <c r="A17" s="7"/>
      <c r="B17" s="8" t="s">
        <v>581</v>
      </c>
      <c r="C17" s="8" t="s">
        <v>1972</v>
      </c>
      <c r="D17" s="8" t="s">
        <v>582</v>
      </c>
      <c r="E17" s="8" t="s">
        <v>583</v>
      </c>
      <c r="F17" s="8" t="s">
        <v>584</v>
      </c>
      <c r="G17" s="8" t="s">
        <v>585</v>
      </c>
      <c r="H17" s="8" t="s">
        <v>586</v>
      </c>
      <c r="I17" s="8" t="s">
        <v>2036</v>
      </c>
      <c r="J17" s="8" t="s">
        <v>587</v>
      </c>
      <c r="K17" s="8" t="s">
        <v>2043</v>
      </c>
      <c r="L17" s="8" t="s">
        <v>588</v>
      </c>
      <c r="M17" s="8" t="s">
        <v>589</v>
      </c>
      <c r="N17" s="8"/>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row>
    <row r="18" spans="1:47">
      <c r="A18" s="7"/>
      <c r="B18" s="8" t="s">
        <v>590</v>
      </c>
      <c r="C18" s="8" t="s">
        <v>1973</v>
      </c>
      <c r="D18" s="8" t="s">
        <v>1991</v>
      </c>
      <c r="E18" s="8" t="s">
        <v>591</v>
      </c>
      <c r="F18" s="8" t="s">
        <v>592</v>
      </c>
      <c r="G18" s="8" t="s">
        <v>593</v>
      </c>
      <c r="H18" s="8" t="s">
        <v>594</v>
      </c>
      <c r="I18" s="8" t="s">
        <v>2037</v>
      </c>
      <c r="J18" s="8" t="s">
        <v>595</v>
      </c>
      <c r="K18" s="8" t="s">
        <v>2044</v>
      </c>
      <c r="L18" s="8" t="s">
        <v>2046</v>
      </c>
      <c r="M18" s="8" t="s">
        <v>596</v>
      </c>
      <c r="N18" s="8"/>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row>
    <row r="19" spans="1:47">
      <c r="A19" s="7"/>
      <c r="B19" s="8" t="s">
        <v>597</v>
      </c>
      <c r="C19" s="8" t="s">
        <v>1974</v>
      </c>
      <c r="D19" s="8" t="s">
        <v>1992</v>
      </c>
      <c r="E19" s="8" t="s">
        <v>599</v>
      </c>
      <c r="F19" s="8" t="s">
        <v>1998</v>
      </c>
      <c r="G19" s="8" t="s">
        <v>600</v>
      </c>
      <c r="H19" s="8" t="s">
        <v>601</v>
      </c>
      <c r="I19" s="8" t="s">
        <v>2885</v>
      </c>
      <c r="J19" s="8" t="s">
        <v>602</v>
      </c>
      <c r="K19" s="8" t="s">
        <v>2887</v>
      </c>
      <c r="L19" s="8" t="s">
        <v>603</v>
      </c>
      <c r="M19" s="8" t="s">
        <v>2053</v>
      </c>
      <c r="N19" s="8"/>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row>
    <row r="20" spans="1:47">
      <c r="A20" s="7"/>
      <c r="B20" s="8" t="s">
        <v>604</v>
      </c>
      <c r="C20" s="8" t="s">
        <v>605</v>
      </c>
      <c r="D20" s="8" t="s">
        <v>598</v>
      </c>
      <c r="E20" s="8" t="s">
        <v>607</v>
      </c>
      <c r="F20" s="8" t="s">
        <v>1999</v>
      </c>
      <c r="G20" s="8" t="s">
        <v>608</v>
      </c>
      <c r="H20" s="8" t="s">
        <v>616</v>
      </c>
      <c r="I20" s="8" t="s">
        <v>617</v>
      </c>
      <c r="J20" s="8" t="s">
        <v>609</v>
      </c>
      <c r="K20" s="8" t="s">
        <v>2888</v>
      </c>
      <c r="L20" s="8" t="s">
        <v>2047</v>
      </c>
      <c r="M20" s="8" t="s">
        <v>611</v>
      </c>
      <c r="N20" s="8"/>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row>
    <row r="21" spans="1:47">
      <c r="A21" s="7"/>
      <c r="B21" s="8" t="s">
        <v>612</v>
      </c>
      <c r="C21" s="8" t="s">
        <v>1975</v>
      </c>
      <c r="D21" s="8" t="s">
        <v>606</v>
      </c>
      <c r="E21" s="8" t="s">
        <v>614</v>
      </c>
      <c r="F21" s="8" t="s">
        <v>2000</v>
      </c>
      <c r="G21" s="8" t="s">
        <v>615</v>
      </c>
      <c r="H21" s="8" t="s">
        <v>623</v>
      </c>
      <c r="I21" s="8" t="s">
        <v>624</v>
      </c>
      <c r="J21" s="8" t="s">
        <v>618</v>
      </c>
      <c r="K21" s="8"/>
      <c r="L21" s="8" t="s">
        <v>2048</v>
      </c>
      <c r="M21" s="8" t="s">
        <v>619</v>
      </c>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row>
    <row r="22" spans="1:47">
      <c r="A22" s="7"/>
      <c r="B22" s="8" t="s">
        <v>620</v>
      </c>
      <c r="C22" s="8" t="s">
        <v>621</v>
      </c>
      <c r="D22" s="8" t="s">
        <v>613</v>
      </c>
      <c r="E22" s="8"/>
      <c r="F22" s="8" t="s">
        <v>2001</v>
      </c>
      <c r="G22" s="8" t="s">
        <v>622</v>
      </c>
      <c r="H22" s="8" t="s">
        <v>2883</v>
      </c>
      <c r="I22" s="8" t="s">
        <v>631</v>
      </c>
      <c r="J22" s="8" t="s">
        <v>625</v>
      </c>
      <c r="K22" s="8"/>
      <c r="L22" s="8" t="s">
        <v>610</v>
      </c>
      <c r="M22" s="8" t="s">
        <v>626</v>
      </c>
      <c r="N22" s="8"/>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row>
    <row r="23" spans="1:47">
      <c r="A23" s="7"/>
      <c r="B23" s="8" t="s">
        <v>627</v>
      </c>
      <c r="C23" s="8" t="s">
        <v>1976</v>
      </c>
      <c r="D23" s="8" t="s">
        <v>1993</v>
      </c>
      <c r="E23" s="8"/>
      <c r="F23" s="8" t="s">
        <v>629</v>
      </c>
      <c r="G23" s="8" t="s">
        <v>630</v>
      </c>
      <c r="H23" s="8" t="s">
        <v>2884</v>
      </c>
      <c r="I23" s="8" t="s">
        <v>636</v>
      </c>
      <c r="J23" s="8" t="s">
        <v>632</v>
      </c>
      <c r="K23" s="8"/>
      <c r="L23" s="8"/>
      <c r="M23" s="8" t="s">
        <v>633</v>
      </c>
      <c r="N23" s="8"/>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row>
    <row r="24" spans="1:47">
      <c r="A24" s="7"/>
      <c r="B24" s="8" t="s">
        <v>1879</v>
      </c>
      <c r="C24" s="8" t="s">
        <v>634</v>
      </c>
      <c r="D24" s="8" t="s">
        <v>628</v>
      </c>
      <c r="E24" s="8"/>
      <c r="F24" s="8" t="s">
        <v>635</v>
      </c>
      <c r="G24" s="8" t="s">
        <v>2006</v>
      </c>
      <c r="H24" s="8" t="s">
        <v>642</v>
      </c>
      <c r="I24" s="8" t="s">
        <v>643</v>
      </c>
      <c r="J24" s="8" t="s">
        <v>637</v>
      </c>
      <c r="K24" s="8"/>
      <c r="L24" s="8"/>
      <c r="M24" s="8"/>
      <c r="N24" s="8"/>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row>
    <row r="25" spans="1:47">
      <c r="A25" s="7"/>
      <c r="B25" s="8" t="s">
        <v>638</v>
      </c>
      <c r="C25" s="8" t="s">
        <v>639</v>
      </c>
      <c r="D25" s="8" t="s">
        <v>1994</v>
      </c>
      <c r="E25" s="8"/>
      <c r="F25" s="8" t="s">
        <v>641</v>
      </c>
      <c r="G25" s="8" t="s">
        <v>2007</v>
      </c>
      <c r="H25" s="8"/>
      <c r="I25" s="8" t="s">
        <v>2038</v>
      </c>
      <c r="J25" s="8" t="s">
        <v>644</v>
      </c>
      <c r="K25" s="8"/>
      <c r="L25" s="8"/>
      <c r="M25" s="8"/>
      <c r="N25" s="8"/>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row>
    <row r="26" spans="1:47">
      <c r="A26" s="7"/>
      <c r="B26" s="8" t="s">
        <v>645</v>
      </c>
      <c r="C26" s="8" t="s">
        <v>646</v>
      </c>
      <c r="D26" s="8" t="s">
        <v>640</v>
      </c>
      <c r="E26" s="8"/>
      <c r="F26" s="8" t="s">
        <v>2002</v>
      </c>
      <c r="G26" s="8" t="s">
        <v>2008</v>
      </c>
      <c r="H26" s="8"/>
      <c r="I26" s="8" t="s">
        <v>651</v>
      </c>
      <c r="J26" s="8" t="s">
        <v>648</v>
      </c>
      <c r="K26" s="8"/>
      <c r="L26" s="8"/>
      <c r="M26" s="8"/>
      <c r="N26" s="8"/>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row>
    <row r="27" spans="1:47">
      <c r="A27" s="7"/>
      <c r="B27" s="8" t="s">
        <v>653</v>
      </c>
      <c r="C27" s="8" t="s">
        <v>1977</v>
      </c>
      <c r="D27" s="8" t="s">
        <v>1995</v>
      </c>
      <c r="E27" s="8"/>
      <c r="F27" s="8" t="s">
        <v>647</v>
      </c>
      <c r="G27" s="8" t="s">
        <v>2009</v>
      </c>
      <c r="H27" s="8"/>
      <c r="I27" s="8" t="s">
        <v>656</v>
      </c>
      <c r="J27" s="8" t="s">
        <v>2039</v>
      </c>
      <c r="K27" s="8"/>
      <c r="L27" s="8"/>
      <c r="M27" s="8"/>
      <c r="N27" s="8"/>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row>
    <row r="28" spans="1:47">
      <c r="A28" s="7"/>
      <c r="B28" s="8" t="s">
        <v>1963</v>
      </c>
      <c r="C28" s="8" t="s">
        <v>649</v>
      </c>
      <c r="D28" s="8" t="s">
        <v>1996</v>
      </c>
      <c r="E28" s="8"/>
      <c r="F28" s="8" t="s">
        <v>650</v>
      </c>
      <c r="G28" s="8" t="s">
        <v>2010</v>
      </c>
      <c r="H28" s="8"/>
      <c r="I28" s="8" t="s">
        <v>657</v>
      </c>
      <c r="J28" s="8" t="s">
        <v>652</v>
      </c>
      <c r="K28" s="8"/>
      <c r="L28" s="8"/>
      <c r="M28" s="8"/>
      <c r="N28" s="8"/>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row>
    <row r="29" spans="1:47">
      <c r="A29" s="7"/>
      <c r="B29" s="8" t="s">
        <v>664</v>
      </c>
      <c r="C29" s="8" t="s">
        <v>654</v>
      </c>
      <c r="D29" s="8"/>
      <c r="E29" s="8"/>
      <c r="F29" s="8" t="s">
        <v>655</v>
      </c>
      <c r="G29" s="8" t="s">
        <v>2011</v>
      </c>
      <c r="H29" s="8"/>
      <c r="I29" s="8" t="s">
        <v>662</v>
      </c>
      <c r="J29" s="8" t="s">
        <v>2886</v>
      </c>
      <c r="K29" s="8"/>
      <c r="L29" s="8"/>
      <c r="M29" s="8"/>
      <c r="N29" s="8"/>
      <c r="O29" s="7"/>
      <c r="P29" s="7" t="s">
        <v>4781</v>
      </c>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row>
    <row r="30" spans="1:47">
      <c r="A30" s="7"/>
      <c r="B30" s="8" t="s">
        <v>1968</v>
      </c>
      <c r="C30" s="8" t="s">
        <v>659</v>
      </c>
      <c r="D30" s="8"/>
      <c r="E30" s="8"/>
      <c r="F30" s="8" t="s">
        <v>2003</v>
      </c>
      <c r="G30" s="8" t="s">
        <v>2012</v>
      </c>
      <c r="H30" s="8"/>
      <c r="I30" s="8" t="s">
        <v>667</v>
      </c>
      <c r="J30" s="8" t="s">
        <v>658</v>
      </c>
      <c r="K30" s="8"/>
      <c r="L30" s="8"/>
      <c r="M30" s="8"/>
      <c r="N30" s="8"/>
      <c r="O30" s="7"/>
      <c r="P30" s="8" t="s">
        <v>678</v>
      </c>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row>
    <row r="31" spans="1:47">
      <c r="A31" s="7"/>
      <c r="B31" s="8" t="s">
        <v>1964</v>
      </c>
      <c r="C31" s="8" t="s">
        <v>665</v>
      </c>
      <c r="D31" s="8"/>
      <c r="E31" s="8"/>
      <c r="F31" s="8" t="s">
        <v>660</v>
      </c>
      <c r="G31" s="8" t="s">
        <v>2013</v>
      </c>
      <c r="H31" s="8"/>
      <c r="I31" s="8" t="s">
        <v>670</v>
      </c>
      <c r="J31" s="8" t="s">
        <v>663</v>
      </c>
      <c r="K31" s="8"/>
      <c r="L31" s="8"/>
      <c r="M31" s="8"/>
      <c r="N31" s="8"/>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row>
    <row r="32" spans="1:47">
      <c r="A32" s="7"/>
      <c r="B32" s="8" t="s">
        <v>1965</v>
      </c>
      <c r="C32" s="8" t="s">
        <v>668</v>
      </c>
      <c r="D32" s="8"/>
      <c r="E32" s="8"/>
      <c r="F32" s="8" t="s">
        <v>666</v>
      </c>
      <c r="G32" s="8" t="s">
        <v>661</v>
      </c>
      <c r="H32" s="8"/>
      <c r="I32" s="8" t="s">
        <v>672</v>
      </c>
      <c r="J32" s="8" t="s">
        <v>2040</v>
      </c>
      <c r="K32" s="8"/>
      <c r="L32" s="8"/>
      <c r="M32" s="8"/>
      <c r="N32" s="8"/>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row>
    <row r="33" spans="1:47">
      <c r="A33" s="7"/>
      <c r="B33" s="86" t="s">
        <v>4782</v>
      </c>
      <c r="C33" s="8" t="s">
        <v>1978</v>
      </c>
      <c r="D33" s="8"/>
      <c r="E33" s="8"/>
      <c r="F33" s="8" t="s">
        <v>669</v>
      </c>
      <c r="G33" s="8" t="s">
        <v>2014</v>
      </c>
      <c r="H33" s="8"/>
      <c r="I33" s="8" t="s">
        <v>673</v>
      </c>
      <c r="J33" s="8" t="s">
        <v>2041</v>
      </c>
      <c r="K33" s="8"/>
      <c r="L33" s="8"/>
      <c r="M33" s="8"/>
      <c r="N33" s="8"/>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row>
    <row r="34" spans="1:47">
      <c r="A34" s="7"/>
      <c r="B34" s="8" t="s">
        <v>2871</v>
      </c>
      <c r="C34" s="8" t="s">
        <v>1979</v>
      </c>
      <c r="D34" s="8"/>
      <c r="E34" s="8"/>
      <c r="F34" s="8" t="s">
        <v>2881</v>
      </c>
      <c r="G34" s="8" t="s">
        <v>2015</v>
      </c>
      <c r="H34" s="8"/>
      <c r="I34" s="8" t="s">
        <v>677</v>
      </c>
      <c r="J34" s="8"/>
      <c r="K34" s="8"/>
      <c r="L34" s="8"/>
      <c r="M34" s="8"/>
      <c r="N34" s="8"/>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row>
    <row r="35" spans="1:47">
      <c r="A35" s="7"/>
      <c r="B35" s="8" t="s">
        <v>685</v>
      </c>
      <c r="C35" s="8" t="s">
        <v>674</v>
      </c>
      <c r="D35" s="8"/>
      <c r="E35" s="8"/>
      <c r="F35" s="8" t="s">
        <v>671</v>
      </c>
      <c r="G35" s="8" t="s">
        <v>2016</v>
      </c>
      <c r="H35" s="8"/>
      <c r="I35" s="8" t="s">
        <v>682</v>
      </c>
      <c r="J35" s="8"/>
      <c r="K35" s="8"/>
      <c r="L35" s="8"/>
      <c r="M35" s="8"/>
      <c r="N35" s="8"/>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row>
    <row r="36" spans="1:47">
      <c r="A36" s="7"/>
      <c r="B36" s="8" t="s">
        <v>1966</v>
      </c>
      <c r="C36" s="8" t="s">
        <v>679</v>
      </c>
      <c r="D36" s="8"/>
      <c r="E36" s="8"/>
      <c r="F36" s="8" t="s">
        <v>4783</v>
      </c>
      <c r="G36" s="8" t="s">
        <v>2017</v>
      </c>
      <c r="H36" s="8"/>
      <c r="I36" s="8"/>
      <c r="J36" s="8"/>
      <c r="K36" s="8"/>
      <c r="L36" s="8"/>
      <c r="M36" s="8"/>
      <c r="N36" s="8"/>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row>
    <row r="37" spans="1:47">
      <c r="A37" s="7"/>
      <c r="B37" s="8" t="s">
        <v>689</v>
      </c>
      <c r="C37" s="8" t="s">
        <v>1980</v>
      </c>
      <c r="D37" s="8"/>
      <c r="E37" s="8"/>
      <c r="F37" s="8" t="s">
        <v>675</v>
      </c>
      <c r="G37" s="8" t="s">
        <v>676</v>
      </c>
      <c r="H37" s="8"/>
      <c r="I37" s="8"/>
      <c r="J37" s="8"/>
      <c r="K37" s="8"/>
      <c r="L37" s="8"/>
      <c r="M37" s="8"/>
      <c r="N37" s="8"/>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row>
    <row r="38" spans="1:47">
      <c r="A38" s="7"/>
      <c r="B38" s="8" t="s">
        <v>1967</v>
      </c>
      <c r="C38" s="8" t="s">
        <v>1981</v>
      </c>
      <c r="D38" s="8"/>
      <c r="E38" s="8"/>
      <c r="F38" s="8" t="s">
        <v>680</v>
      </c>
      <c r="G38" s="8" t="s">
        <v>681</v>
      </c>
      <c r="H38" s="8"/>
      <c r="I38" s="8"/>
      <c r="J38" s="8"/>
      <c r="K38" s="8"/>
      <c r="L38" s="8"/>
      <c r="M38" s="8"/>
      <c r="N38" s="8"/>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row>
    <row r="39" spans="1:47">
      <c r="A39" s="7"/>
      <c r="B39" s="8" t="s">
        <v>691</v>
      </c>
      <c r="C39" s="8" t="s">
        <v>683</v>
      </c>
      <c r="D39" s="8"/>
      <c r="E39" s="8"/>
      <c r="F39" s="8"/>
      <c r="G39" s="8" t="s">
        <v>684</v>
      </c>
      <c r="H39" s="8"/>
      <c r="I39" s="8"/>
      <c r="J39" s="8"/>
      <c r="K39" s="8"/>
      <c r="L39" s="8"/>
      <c r="M39" s="8"/>
      <c r="N39" s="8"/>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row>
    <row r="40" spans="1:47">
      <c r="A40" s="7"/>
      <c r="B40" s="8"/>
      <c r="C40" s="8" t="s">
        <v>686</v>
      </c>
      <c r="D40" s="8"/>
      <c r="E40" s="8"/>
      <c r="F40" s="8"/>
      <c r="G40" s="8" t="s">
        <v>687</v>
      </c>
      <c r="H40" s="8"/>
      <c r="I40" s="8"/>
      <c r="J40" s="8"/>
      <c r="K40" s="8"/>
      <c r="L40" s="8"/>
      <c r="M40" s="8"/>
      <c r="N40" s="8"/>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row>
    <row r="41" spans="1:47">
      <c r="A41" s="7"/>
      <c r="B41" s="8"/>
      <c r="C41" s="8" t="s">
        <v>1982</v>
      </c>
      <c r="D41" s="8"/>
      <c r="E41" s="8"/>
      <c r="F41" s="8"/>
      <c r="G41" s="8" t="s">
        <v>688</v>
      </c>
      <c r="H41" s="8"/>
      <c r="I41" s="8"/>
      <c r="J41" s="8"/>
      <c r="K41" s="8"/>
      <c r="L41" s="8"/>
      <c r="M41" s="8"/>
      <c r="N41" s="8"/>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row>
    <row r="42" spans="1:47">
      <c r="A42" s="7"/>
      <c r="B42" s="8"/>
      <c r="C42" s="8" t="s">
        <v>1983</v>
      </c>
      <c r="D42" s="8"/>
      <c r="E42" s="8"/>
      <c r="F42" s="8"/>
      <c r="G42" s="8" t="s">
        <v>2018</v>
      </c>
      <c r="H42" s="8"/>
      <c r="I42" s="8"/>
      <c r="J42" s="8"/>
      <c r="K42" s="8"/>
      <c r="L42" s="8"/>
      <c r="M42" s="8"/>
      <c r="N42" s="8"/>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row>
    <row r="43" spans="1:47">
      <c r="A43" s="7"/>
      <c r="B43" s="8"/>
      <c r="C43" s="8" t="s">
        <v>2872</v>
      </c>
      <c r="D43" s="8"/>
      <c r="E43" s="8"/>
      <c r="F43" s="8"/>
      <c r="G43" s="8" t="s">
        <v>690</v>
      </c>
      <c r="H43" s="8"/>
      <c r="I43" s="8"/>
      <c r="J43" s="8"/>
      <c r="K43" s="8"/>
      <c r="L43" s="8"/>
      <c r="M43" s="8"/>
      <c r="N43" s="8"/>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row>
    <row r="44" spans="1:47">
      <c r="A44" s="7"/>
      <c r="B44" s="8"/>
      <c r="C44" s="8" t="s">
        <v>2873</v>
      </c>
      <c r="D44" s="8"/>
      <c r="E44" s="8"/>
      <c r="F44" s="8"/>
      <c r="G44" s="8" t="s">
        <v>692</v>
      </c>
      <c r="H44" s="8"/>
      <c r="I44" s="8"/>
      <c r="J44" s="8"/>
      <c r="K44" s="8"/>
      <c r="L44" s="8"/>
      <c r="M44" s="8"/>
      <c r="N44" s="8"/>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row>
    <row r="45" spans="1:47">
      <c r="A45" s="7"/>
      <c r="B45" s="8"/>
      <c r="C45" s="8" t="s">
        <v>2874</v>
      </c>
      <c r="D45" s="8"/>
      <c r="E45" s="8"/>
      <c r="F45" s="8"/>
      <c r="G45" s="8" t="s">
        <v>693</v>
      </c>
      <c r="H45" s="8"/>
      <c r="I45" s="8"/>
      <c r="J45" s="8"/>
      <c r="K45" s="8"/>
      <c r="L45" s="8"/>
      <c r="M45" s="8"/>
      <c r="N45" s="8"/>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row>
    <row r="46" spans="1:47">
      <c r="A46" s="7"/>
      <c r="B46" s="8"/>
      <c r="C46" s="8" t="s">
        <v>2875</v>
      </c>
      <c r="D46" s="8"/>
      <c r="E46" s="8"/>
      <c r="F46" s="8"/>
      <c r="G46" s="8" t="s">
        <v>694</v>
      </c>
      <c r="H46" s="8"/>
      <c r="I46" s="8"/>
      <c r="J46" s="8"/>
      <c r="K46" s="8"/>
      <c r="L46" s="8"/>
      <c r="M46" s="8"/>
      <c r="N46" s="8"/>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row>
    <row r="47" spans="1:47">
      <c r="A47" s="7"/>
      <c r="B47" s="8"/>
      <c r="C47" s="8" t="s">
        <v>2876</v>
      </c>
      <c r="D47" s="8"/>
      <c r="E47" s="8"/>
      <c r="F47" s="8"/>
      <c r="G47" s="8" t="s">
        <v>2019</v>
      </c>
      <c r="H47" s="8"/>
      <c r="I47" s="8"/>
      <c r="J47" s="8"/>
      <c r="K47" s="8"/>
      <c r="L47" s="8"/>
      <c r="M47" s="8"/>
      <c r="N47" s="8"/>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row>
    <row r="48" spans="1:47">
      <c r="A48" s="7"/>
      <c r="B48" s="8"/>
      <c r="C48" s="8" t="s">
        <v>2877</v>
      </c>
      <c r="D48" s="8"/>
      <c r="E48" s="8"/>
      <c r="F48" s="8"/>
      <c r="G48" s="8" t="s">
        <v>695</v>
      </c>
      <c r="H48" s="8"/>
      <c r="I48" s="8"/>
      <c r="J48" s="8"/>
      <c r="K48" s="8"/>
      <c r="L48" s="8"/>
      <c r="M48" s="8"/>
      <c r="N48" s="8"/>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row>
    <row r="49" spans="1:47">
      <c r="A49" s="7"/>
      <c r="B49" s="8"/>
      <c r="C49" s="8" t="s">
        <v>2878</v>
      </c>
      <c r="D49" s="8"/>
      <c r="E49" s="8"/>
      <c r="F49" s="8"/>
      <c r="G49" s="8" t="s">
        <v>697</v>
      </c>
      <c r="H49" s="8"/>
      <c r="I49" s="8"/>
      <c r="J49" s="8"/>
      <c r="K49" s="8"/>
      <c r="L49" s="8"/>
      <c r="M49" s="8"/>
      <c r="N49" s="8"/>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row>
    <row r="50" spans="1:47">
      <c r="A50" s="7"/>
      <c r="B50" s="8"/>
      <c r="C50" s="8" t="s">
        <v>1984</v>
      </c>
      <c r="D50" s="8"/>
      <c r="E50" s="8"/>
      <c r="F50" s="8"/>
      <c r="G50" s="8" t="s">
        <v>699</v>
      </c>
      <c r="H50" s="8"/>
      <c r="I50" s="8"/>
      <c r="J50" s="8"/>
      <c r="K50" s="8"/>
      <c r="L50" s="8"/>
      <c r="M50" s="8"/>
      <c r="N50" s="8"/>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row>
    <row r="51" spans="1:47">
      <c r="A51" s="7"/>
      <c r="B51" s="8"/>
      <c r="C51" s="8" t="s">
        <v>696</v>
      </c>
      <c r="D51" s="8"/>
      <c r="E51" s="8"/>
      <c r="F51" s="8"/>
      <c r="G51" s="8" t="s">
        <v>700</v>
      </c>
      <c r="H51" s="8"/>
      <c r="I51" s="8"/>
      <c r="J51" s="8"/>
      <c r="K51" s="8"/>
      <c r="L51" s="8"/>
      <c r="M51" s="8"/>
      <c r="N51" s="8"/>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row>
    <row r="52" spans="1:47">
      <c r="A52" s="7"/>
      <c r="B52" s="8"/>
      <c r="C52" s="8" t="s">
        <v>698</v>
      </c>
      <c r="D52" s="8"/>
      <c r="E52" s="8"/>
      <c r="F52" s="8"/>
      <c r="G52" s="8" t="s">
        <v>2020</v>
      </c>
      <c r="H52" s="8"/>
      <c r="I52" s="8"/>
      <c r="J52" s="8"/>
      <c r="K52" s="8"/>
      <c r="L52" s="8"/>
      <c r="M52" s="8"/>
      <c r="N52" s="8"/>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row>
    <row r="53" spans="1:47">
      <c r="A53" s="7"/>
      <c r="B53" s="8"/>
      <c r="C53" s="8" t="s">
        <v>2879</v>
      </c>
      <c r="D53" s="8"/>
      <c r="E53" s="8"/>
      <c r="F53" s="8"/>
      <c r="G53" s="8" t="s">
        <v>2021</v>
      </c>
      <c r="H53" s="8"/>
      <c r="I53" s="8"/>
      <c r="J53" s="8"/>
      <c r="K53" s="8"/>
      <c r="L53" s="8"/>
      <c r="M53" s="8"/>
      <c r="N53" s="8"/>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row>
    <row r="54" spans="1:47">
      <c r="A54" s="7"/>
      <c r="B54" s="8"/>
      <c r="C54" s="8" t="s">
        <v>1985</v>
      </c>
      <c r="D54" s="8"/>
      <c r="E54" s="8"/>
      <c r="F54" s="8"/>
      <c r="G54" s="8" t="s">
        <v>2022</v>
      </c>
      <c r="H54" s="8"/>
      <c r="I54" s="8"/>
      <c r="J54" s="8"/>
      <c r="K54" s="8"/>
      <c r="L54" s="8"/>
      <c r="M54" s="8"/>
      <c r="N54" s="8"/>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row>
    <row r="55" spans="1:47">
      <c r="A55" s="7"/>
      <c r="B55" s="8"/>
      <c r="C55" s="8" t="s">
        <v>1986</v>
      </c>
      <c r="D55" s="8"/>
      <c r="E55" s="8"/>
      <c r="F55" s="8"/>
      <c r="G55" s="8" t="s">
        <v>2023</v>
      </c>
      <c r="H55" s="8"/>
      <c r="I55" s="8"/>
      <c r="J55" s="8"/>
      <c r="K55" s="8"/>
      <c r="L55" s="8"/>
      <c r="M55" s="8"/>
      <c r="N55" s="8"/>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row>
    <row r="56" spans="1:47">
      <c r="A56" s="7"/>
      <c r="B56" s="8"/>
      <c r="C56" s="8" t="s">
        <v>703</v>
      </c>
      <c r="D56" s="8"/>
      <c r="E56" s="8"/>
      <c r="F56" s="8"/>
      <c r="G56" s="8" t="s">
        <v>701</v>
      </c>
      <c r="H56" s="8"/>
      <c r="I56" s="8"/>
      <c r="J56" s="8"/>
      <c r="K56" s="8"/>
      <c r="L56" s="8"/>
      <c r="M56" s="8"/>
      <c r="N56" s="8"/>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row>
    <row r="57" spans="1:47">
      <c r="A57" s="7"/>
      <c r="B57" s="8"/>
      <c r="C57" s="8" t="s">
        <v>1987</v>
      </c>
      <c r="D57" s="8"/>
      <c r="E57" s="8"/>
      <c r="F57" s="8"/>
      <c r="G57" s="8" t="s">
        <v>702</v>
      </c>
      <c r="H57" s="8"/>
      <c r="I57" s="8"/>
      <c r="J57" s="8"/>
      <c r="K57" s="8"/>
      <c r="L57" s="8"/>
      <c r="M57" s="8"/>
      <c r="N57" s="8"/>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row>
    <row r="58" spans="1:47">
      <c r="A58" s="7"/>
      <c r="B58" s="8"/>
      <c r="C58" s="8" t="s">
        <v>707</v>
      </c>
      <c r="D58" s="8"/>
      <c r="E58" s="8"/>
      <c r="F58" s="8"/>
      <c r="G58" s="8" t="s">
        <v>704</v>
      </c>
      <c r="H58" s="8"/>
      <c r="I58" s="8"/>
      <c r="J58" s="8"/>
      <c r="K58" s="8"/>
      <c r="L58" s="8"/>
      <c r="M58" s="8"/>
      <c r="N58" s="8"/>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row>
    <row r="59" spans="1:47">
      <c r="A59" s="7"/>
      <c r="B59" s="8"/>
      <c r="C59" s="8" t="s">
        <v>708</v>
      </c>
      <c r="D59" s="8"/>
      <c r="E59" s="8"/>
      <c r="F59" s="8"/>
      <c r="G59" s="8" t="s">
        <v>705</v>
      </c>
      <c r="H59" s="8"/>
      <c r="I59" s="8"/>
      <c r="J59" s="8"/>
      <c r="K59" s="8"/>
      <c r="L59" s="8"/>
      <c r="M59" s="8"/>
      <c r="N59" s="8"/>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row>
    <row r="60" spans="1:47">
      <c r="A60" s="7"/>
      <c r="B60" s="8"/>
      <c r="C60" s="8" t="s">
        <v>710</v>
      </c>
      <c r="D60" s="8"/>
      <c r="E60" s="8"/>
      <c r="F60" s="8"/>
      <c r="G60" s="8" t="s">
        <v>706</v>
      </c>
      <c r="H60" s="8"/>
      <c r="I60" s="8"/>
      <c r="J60" s="8"/>
      <c r="K60" s="8"/>
      <c r="L60" s="8"/>
      <c r="M60" s="8"/>
      <c r="N60" s="8"/>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row>
    <row r="61" spans="1:47">
      <c r="A61" s="7"/>
      <c r="B61" s="8"/>
      <c r="C61" s="8" t="s">
        <v>713</v>
      </c>
      <c r="D61" s="8"/>
      <c r="E61" s="8"/>
      <c r="F61" s="8"/>
      <c r="G61" s="8" t="s">
        <v>709</v>
      </c>
      <c r="H61" s="8"/>
      <c r="I61" s="8"/>
      <c r="J61" s="8"/>
      <c r="K61" s="8"/>
      <c r="L61" s="8"/>
      <c r="M61" s="8"/>
      <c r="N61" s="8"/>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row>
    <row r="62" spans="1:47">
      <c r="A62" s="7"/>
      <c r="B62" s="8"/>
      <c r="C62" s="8" t="s">
        <v>1988</v>
      </c>
      <c r="D62" s="8"/>
      <c r="E62" s="8"/>
      <c r="F62" s="8"/>
      <c r="G62" s="8" t="s">
        <v>711</v>
      </c>
      <c r="H62" s="8"/>
      <c r="I62" s="8"/>
      <c r="J62" s="8"/>
      <c r="K62" s="8"/>
      <c r="L62" s="8"/>
      <c r="M62" s="8"/>
      <c r="N62" s="8"/>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row>
    <row r="63" spans="1:47">
      <c r="A63" s="7"/>
      <c r="B63" s="8"/>
      <c r="C63" s="8" t="s">
        <v>715</v>
      </c>
      <c r="D63" s="8"/>
      <c r="E63" s="8"/>
      <c r="F63" s="8"/>
      <c r="G63" s="8" t="s">
        <v>712</v>
      </c>
      <c r="H63" s="8"/>
      <c r="I63" s="8"/>
      <c r="J63" s="8"/>
      <c r="K63" s="8"/>
      <c r="L63" s="8"/>
      <c r="M63" s="8"/>
      <c r="N63" s="8"/>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row>
    <row r="64" spans="1:47">
      <c r="A64" s="7"/>
      <c r="B64" s="8"/>
      <c r="C64" s="8"/>
      <c r="D64" s="8"/>
      <c r="E64" s="8"/>
      <c r="F64" s="8"/>
      <c r="G64" s="8" t="s">
        <v>714</v>
      </c>
      <c r="H64" s="8"/>
      <c r="I64" s="8"/>
      <c r="J64" s="8"/>
      <c r="K64" s="8"/>
      <c r="L64" s="8"/>
      <c r="M64" s="8"/>
      <c r="N64" s="8"/>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row>
    <row r="65" spans="1:47">
      <c r="A65" s="7"/>
      <c r="B65" s="8"/>
      <c r="C65" s="8"/>
      <c r="D65" s="8"/>
      <c r="E65" s="8"/>
      <c r="F65" s="8"/>
      <c r="G65" s="8" t="s">
        <v>2024</v>
      </c>
      <c r="H65" s="8"/>
      <c r="I65" s="8"/>
      <c r="J65" s="8"/>
      <c r="K65" s="8"/>
      <c r="L65" s="8"/>
      <c r="M65" s="8"/>
      <c r="N65" s="8"/>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row>
    <row r="66" spans="1:47">
      <c r="A66" s="7"/>
      <c r="B66" s="8"/>
      <c r="C66" s="8"/>
      <c r="D66" s="8"/>
      <c r="E66" s="8"/>
      <c r="F66" s="8"/>
      <c r="G66" s="8" t="s">
        <v>716</v>
      </c>
      <c r="H66" s="8"/>
      <c r="I66" s="8"/>
      <c r="J66" s="8"/>
      <c r="K66" s="8"/>
      <c r="L66" s="8"/>
      <c r="M66" s="8"/>
      <c r="N66" s="8"/>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row>
    <row r="67" spans="1:47">
      <c r="A67" s="7"/>
      <c r="B67" s="8"/>
      <c r="C67" s="8"/>
      <c r="D67" s="8"/>
      <c r="E67" s="8"/>
      <c r="F67" s="8"/>
      <c r="G67" s="8" t="s">
        <v>717</v>
      </c>
      <c r="H67" s="8"/>
      <c r="I67" s="8"/>
      <c r="J67" s="8"/>
      <c r="K67" s="8"/>
      <c r="L67" s="8"/>
      <c r="M67" s="8"/>
      <c r="N67" s="8"/>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row>
    <row r="68" spans="1:47">
      <c r="A68" s="7"/>
      <c r="B68" s="8"/>
      <c r="C68" s="8"/>
      <c r="D68" s="8"/>
      <c r="E68" s="8"/>
      <c r="F68" s="8"/>
      <c r="G68" s="8" t="s">
        <v>718</v>
      </c>
      <c r="H68" s="8"/>
      <c r="I68" s="8"/>
      <c r="J68" s="8"/>
      <c r="K68" s="8"/>
      <c r="L68" s="8"/>
      <c r="M68" s="8"/>
      <c r="N68" s="8"/>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row>
    <row r="69" spans="1:47">
      <c r="A69" s="7"/>
      <c r="B69" s="8"/>
      <c r="C69" s="8"/>
      <c r="D69" s="8"/>
      <c r="E69" s="8"/>
      <c r="F69" s="8"/>
      <c r="G69" s="8" t="s">
        <v>719</v>
      </c>
      <c r="H69" s="8"/>
      <c r="I69" s="8"/>
      <c r="J69" s="8"/>
      <c r="K69" s="8"/>
      <c r="L69" s="8"/>
      <c r="M69" s="8"/>
      <c r="N69" s="8"/>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row>
    <row r="70" spans="1:47">
      <c r="A70" s="7"/>
      <c r="B70" s="8"/>
      <c r="C70" s="8"/>
      <c r="D70" s="8"/>
      <c r="E70" s="8"/>
      <c r="F70" s="8"/>
      <c r="G70" s="8" t="s">
        <v>720</v>
      </c>
      <c r="H70" s="8"/>
      <c r="I70" s="8"/>
      <c r="J70" s="8"/>
      <c r="K70" s="8"/>
      <c r="L70" s="8"/>
      <c r="M70" s="8"/>
      <c r="N70" s="8"/>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row>
    <row r="71" spans="1:47">
      <c r="A71" s="7"/>
      <c r="B71" s="7"/>
      <c r="C71" s="8"/>
      <c r="D71" s="8"/>
      <c r="E71" s="8"/>
      <c r="F71" s="8"/>
      <c r="G71" s="8" t="s">
        <v>721</v>
      </c>
      <c r="H71" s="8"/>
      <c r="I71" s="8"/>
      <c r="J71" s="8"/>
      <c r="K71" s="8"/>
      <c r="L71" s="8"/>
      <c r="M71" s="8"/>
      <c r="N71" s="8"/>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row>
    <row r="72" spans="1:47">
      <c r="A72" s="7"/>
      <c r="B72" s="7"/>
      <c r="C72" s="8"/>
      <c r="D72" s="8"/>
      <c r="E72" s="8"/>
      <c r="F72" s="8"/>
      <c r="G72" s="8" t="s">
        <v>2025</v>
      </c>
      <c r="H72" s="8"/>
      <c r="I72" s="8"/>
      <c r="J72" s="8"/>
      <c r="K72" s="8"/>
      <c r="L72" s="8"/>
      <c r="M72" s="8"/>
      <c r="N72" s="8"/>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row>
    <row r="73" spans="1:47">
      <c r="A73" s="7"/>
      <c r="B73" s="7"/>
      <c r="C73" s="8"/>
      <c r="D73" s="8"/>
      <c r="E73" s="8"/>
      <c r="F73" s="8"/>
      <c r="G73" s="8" t="s">
        <v>722</v>
      </c>
      <c r="H73" s="7"/>
      <c r="I73" s="7"/>
      <c r="J73" s="8"/>
      <c r="K73" s="8"/>
      <c r="L73" s="8"/>
      <c r="M73" s="8"/>
      <c r="N73" s="8"/>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row>
    <row r="74" spans="1:47">
      <c r="A74" s="7"/>
      <c r="B74" s="7"/>
      <c r="C74" s="8"/>
      <c r="D74" s="7"/>
      <c r="E74" s="7"/>
      <c r="F74" s="8"/>
      <c r="G74" s="8" t="s">
        <v>723</v>
      </c>
      <c r="H74" s="7"/>
      <c r="I74" s="7"/>
      <c r="J74" s="8"/>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row>
    <row r="75" spans="1:47">
      <c r="A75" s="7" t="s">
        <v>497</v>
      </c>
      <c r="B75" s="8" t="s">
        <v>725</v>
      </c>
      <c r="C75" s="8" t="s">
        <v>726</v>
      </c>
      <c r="D75" s="8" t="s">
        <v>727</v>
      </c>
      <c r="E75" s="8" t="s">
        <v>728</v>
      </c>
      <c r="F75" s="8" t="s">
        <v>729</v>
      </c>
      <c r="G75" s="8" t="s">
        <v>724</v>
      </c>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row>
    <row r="76" spans="1:47">
      <c r="A76" s="7"/>
      <c r="B76" s="7"/>
      <c r="C76" s="7"/>
      <c r="D76" s="7"/>
      <c r="E76" s="7"/>
      <c r="F76" s="7"/>
      <c r="G76" s="8" t="s">
        <v>2026</v>
      </c>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row>
    <row r="77" spans="1:47">
      <c r="A77" s="7" t="s">
        <v>730</v>
      </c>
      <c r="B77" s="8" t="s">
        <v>731</v>
      </c>
      <c r="C77" s="8" t="s">
        <v>732</v>
      </c>
      <c r="D77" s="7"/>
      <c r="E77" s="7"/>
      <c r="F77" s="7"/>
      <c r="G77" s="8" t="s">
        <v>2027</v>
      </c>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row>
    <row r="78" spans="1:47">
      <c r="A78" s="7"/>
      <c r="B78" s="7"/>
      <c r="C78" s="7"/>
      <c r="D78" s="7"/>
      <c r="E78" s="7"/>
      <c r="F78" s="7"/>
      <c r="G78" s="8" t="s">
        <v>2028</v>
      </c>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row>
    <row r="79" spans="1:47">
      <c r="A79" s="7" t="s">
        <v>733</v>
      </c>
      <c r="B79" s="8" t="s">
        <v>734</v>
      </c>
      <c r="C79" s="8" t="s">
        <v>735</v>
      </c>
      <c r="D79" s="8" t="s">
        <v>1919</v>
      </c>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row>
    <row r="80" spans="1:47">
      <c r="A80" s="7"/>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row>
    <row r="81" spans="1:54">
      <c r="A81" s="7" t="s">
        <v>736</v>
      </c>
      <c r="B81" s="8" t="s">
        <v>731</v>
      </c>
      <c r="C81" s="8" t="s">
        <v>732</v>
      </c>
      <c r="D81" s="8" t="s">
        <v>1919</v>
      </c>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row>
    <row r="82" spans="1:54">
      <c r="A82" s="7"/>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row>
    <row r="83" spans="1:54">
      <c r="A83" s="7" t="s">
        <v>737</v>
      </c>
      <c r="B83" s="8" t="s">
        <v>738</v>
      </c>
      <c r="C83" s="8" t="s">
        <v>739</v>
      </c>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row>
    <row r="84" spans="1:54">
      <c r="A84" s="7"/>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row>
    <row r="85" spans="1:54">
      <c r="A85" s="7" t="s">
        <v>740</v>
      </c>
      <c r="B85" s="8" t="s">
        <v>742</v>
      </c>
      <c r="C85" s="8" t="s">
        <v>1880</v>
      </c>
      <c r="D85" s="8" t="s">
        <v>2952</v>
      </c>
      <c r="E85" s="8" t="s">
        <v>741</v>
      </c>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row>
    <row r="86" spans="1:54">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row>
    <row r="87" spans="1:54">
      <c r="A87" s="7" t="s">
        <v>743</v>
      </c>
      <c r="B87" s="8" t="s">
        <v>744</v>
      </c>
      <c r="C87" s="8" t="s">
        <v>1907</v>
      </c>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row>
    <row r="88" spans="1:54">
      <c r="A88" s="7"/>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row>
    <row r="89" spans="1:54">
      <c r="A89" s="7" t="s">
        <v>745</v>
      </c>
      <c r="B89" s="8" t="s">
        <v>2839</v>
      </c>
      <c r="C89" s="8" t="s">
        <v>2840</v>
      </c>
      <c r="D89" s="8"/>
      <c r="E89" s="8"/>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row>
    <row r="90" spans="1:54">
      <c r="A90" s="7"/>
      <c r="B90" s="7"/>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row>
    <row r="91" spans="1:54">
      <c r="A91" s="7" t="s">
        <v>747</v>
      </c>
      <c r="B91" s="8" t="s">
        <v>748</v>
      </c>
      <c r="C91" s="8" t="s">
        <v>749</v>
      </c>
      <c r="D91" s="8" t="s">
        <v>746</v>
      </c>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row>
    <row r="92" spans="1:54">
      <c r="A92" s="7"/>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row>
    <row r="93" spans="1:54">
      <c r="A93" s="7" t="s">
        <v>750</v>
      </c>
      <c r="B93" s="8" t="s">
        <v>1908</v>
      </c>
      <c r="C93" s="8" t="s">
        <v>752</v>
      </c>
      <c r="D93" s="8" t="s">
        <v>753</v>
      </c>
      <c r="E93" s="8" t="s">
        <v>754</v>
      </c>
      <c r="F93" s="8" t="s">
        <v>755</v>
      </c>
      <c r="G93" s="8" t="s">
        <v>756</v>
      </c>
      <c r="H93" s="8" t="s">
        <v>757</v>
      </c>
      <c r="I93" s="8" t="s">
        <v>758</v>
      </c>
      <c r="J93" s="8" t="s">
        <v>759</v>
      </c>
      <c r="K93" s="8" t="s">
        <v>760</v>
      </c>
      <c r="L93" s="8" t="s">
        <v>761</v>
      </c>
      <c r="M93" s="8" t="s">
        <v>762</v>
      </c>
      <c r="N93" s="8" t="s">
        <v>1909</v>
      </c>
      <c r="O93" s="8" t="s">
        <v>764</v>
      </c>
      <c r="P93" s="8" t="s">
        <v>765</v>
      </c>
      <c r="Q93" s="8" t="s">
        <v>766</v>
      </c>
      <c r="R93" s="8" t="s">
        <v>1910</v>
      </c>
      <c r="S93" s="8" t="s">
        <v>767</v>
      </c>
      <c r="T93" s="8" t="s">
        <v>768</v>
      </c>
      <c r="U93" s="8" t="s">
        <v>769</v>
      </c>
      <c r="V93" s="8" t="s">
        <v>1911</v>
      </c>
      <c r="W93" s="8" t="s">
        <v>770</v>
      </c>
      <c r="X93" s="8" t="s">
        <v>771</v>
      </c>
      <c r="Y93" s="8" t="s">
        <v>772</v>
      </c>
      <c r="Z93" s="8" t="s">
        <v>773</v>
      </c>
      <c r="AA93" s="8" t="s">
        <v>774</v>
      </c>
      <c r="AB93" s="8" t="s">
        <v>775</v>
      </c>
      <c r="AC93" s="8" t="s">
        <v>776</v>
      </c>
      <c r="AD93" s="8" t="s">
        <v>777</v>
      </c>
      <c r="AE93" s="8" t="s">
        <v>778</v>
      </c>
      <c r="AF93" s="8" t="s">
        <v>779</v>
      </c>
      <c r="AG93" s="8" t="s">
        <v>780</v>
      </c>
      <c r="AH93" s="8" t="s">
        <v>781</v>
      </c>
      <c r="AI93" s="8" t="s">
        <v>782</v>
      </c>
      <c r="AJ93" s="8" t="s">
        <v>783</v>
      </c>
      <c r="AK93" s="8" t="s">
        <v>784</v>
      </c>
      <c r="AL93" s="8" t="s">
        <v>785</v>
      </c>
      <c r="AM93" s="8" t="s">
        <v>787</v>
      </c>
      <c r="AN93" s="8" t="s">
        <v>788</v>
      </c>
      <c r="AO93" s="8" t="s">
        <v>789</v>
      </c>
      <c r="AP93" s="8" t="s">
        <v>790</v>
      </c>
      <c r="AQ93" s="8" t="s">
        <v>791</v>
      </c>
      <c r="AR93" s="8" t="s">
        <v>1896</v>
      </c>
      <c r="AS93" s="8" t="s">
        <v>1920</v>
      </c>
      <c r="AT93" s="8" t="s">
        <v>1921</v>
      </c>
      <c r="AU93" s="8" t="s">
        <v>1922</v>
      </c>
      <c r="AV93" s="8" t="s">
        <v>795</v>
      </c>
      <c r="AW93" s="8" t="s">
        <v>508</v>
      </c>
    </row>
    <row r="94" spans="1:54">
      <c r="A94" s="7"/>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row>
    <row r="95" spans="1:54">
      <c r="A95" s="7" t="s">
        <v>4843</v>
      </c>
      <c r="B95" s="8" t="s">
        <v>797</v>
      </c>
      <c r="C95" s="8" t="s">
        <v>502</v>
      </c>
      <c r="D95" s="7" t="s">
        <v>746</v>
      </c>
      <c r="E95" s="7"/>
      <c r="F95" s="7" t="s">
        <v>4844</v>
      </c>
      <c r="G95" s="8" t="s">
        <v>1908</v>
      </c>
      <c r="H95" s="8" t="s">
        <v>752</v>
      </c>
      <c r="I95" s="8" t="s">
        <v>753</v>
      </c>
      <c r="J95" s="8" t="s">
        <v>754</v>
      </c>
      <c r="K95" s="8" t="s">
        <v>755</v>
      </c>
      <c r="L95" s="8" t="s">
        <v>756</v>
      </c>
      <c r="M95" s="8" t="s">
        <v>757</v>
      </c>
      <c r="N95" s="8" t="s">
        <v>758</v>
      </c>
      <c r="O95" s="8" t="s">
        <v>759</v>
      </c>
      <c r="P95" s="8" t="s">
        <v>760</v>
      </c>
      <c r="Q95" s="8" t="s">
        <v>761</v>
      </c>
      <c r="R95" s="8" t="s">
        <v>762</v>
      </c>
      <c r="S95" s="8" t="s">
        <v>1909</v>
      </c>
      <c r="T95" s="8" t="s">
        <v>764</v>
      </c>
      <c r="U95" s="8" t="s">
        <v>765</v>
      </c>
      <c r="V95" s="8" t="s">
        <v>766</v>
      </c>
      <c r="W95" s="8" t="s">
        <v>1910</v>
      </c>
      <c r="X95" s="8" t="s">
        <v>767</v>
      </c>
      <c r="Y95" s="8" t="s">
        <v>768</v>
      </c>
      <c r="Z95" s="8" t="s">
        <v>769</v>
      </c>
      <c r="AA95" s="8" t="s">
        <v>1911</v>
      </c>
      <c r="AB95" s="8" t="s">
        <v>770</v>
      </c>
      <c r="AC95" s="8" t="s">
        <v>771</v>
      </c>
      <c r="AD95" s="8" t="s">
        <v>772</v>
      </c>
      <c r="AE95" s="8" t="s">
        <v>773</v>
      </c>
      <c r="AF95" s="8" t="s">
        <v>774</v>
      </c>
      <c r="AG95" s="8" t="s">
        <v>775</v>
      </c>
      <c r="AH95" s="8" t="s">
        <v>776</v>
      </c>
      <c r="AI95" s="8" t="s">
        <v>777</v>
      </c>
      <c r="AJ95" s="8" t="s">
        <v>778</v>
      </c>
      <c r="AK95" s="8" t="s">
        <v>779</v>
      </c>
      <c r="AL95" s="8" t="s">
        <v>780</v>
      </c>
      <c r="AM95" s="8" t="s">
        <v>781</v>
      </c>
      <c r="AN95" s="8" t="s">
        <v>782</v>
      </c>
      <c r="AO95" s="8" t="s">
        <v>783</v>
      </c>
      <c r="AP95" s="8" t="s">
        <v>784</v>
      </c>
      <c r="AQ95" s="8" t="s">
        <v>785</v>
      </c>
      <c r="AR95" s="8" t="s">
        <v>787</v>
      </c>
      <c r="AS95" s="8" t="s">
        <v>788</v>
      </c>
      <c r="AT95" s="8" t="s">
        <v>789</v>
      </c>
      <c r="AU95" s="8" t="s">
        <v>790</v>
      </c>
      <c r="AV95" s="8" t="s">
        <v>791</v>
      </c>
      <c r="AW95" s="8" t="s">
        <v>1896</v>
      </c>
      <c r="AX95" s="8" t="s">
        <v>1920</v>
      </c>
      <c r="AY95" s="8" t="s">
        <v>1921</v>
      </c>
      <c r="AZ95" s="8" t="s">
        <v>1922</v>
      </c>
      <c r="BA95" s="8" t="s">
        <v>795</v>
      </c>
      <c r="BB95" s="8" t="s">
        <v>508</v>
      </c>
    </row>
    <row r="96" spans="1:54">
      <c r="A96" s="7"/>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row>
    <row r="97" spans="1:47">
      <c r="A97" s="7" t="s">
        <v>798</v>
      </c>
      <c r="B97" s="8" t="s">
        <v>799</v>
      </c>
      <c r="C97" s="8" t="s">
        <v>800</v>
      </c>
      <c r="D97" s="8" t="s">
        <v>801</v>
      </c>
      <c r="E97" s="8" t="s">
        <v>802</v>
      </c>
      <c r="F97" s="8" t="s">
        <v>803</v>
      </c>
      <c r="G97" s="8" t="s">
        <v>804</v>
      </c>
      <c r="H97" s="8" t="s">
        <v>508</v>
      </c>
      <c r="I97" s="8" t="s">
        <v>746</v>
      </c>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row>
    <row r="98" spans="1:47">
      <c r="A98" s="7"/>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row>
    <row r="99" spans="1:47">
      <c r="A99" s="7" t="s">
        <v>805</v>
      </c>
      <c r="B99" s="8" t="s">
        <v>806</v>
      </c>
      <c r="C99" s="8" t="s">
        <v>807</v>
      </c>
      <c r="D99" s="8" t="s">
        <v>746</v>
      </c>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row>
    <row r="100" spans="1:47">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row>
    <row r="101" spans="1:47">
      <c r="A101" s="7" t="s">
        <v>808</v>
      </c>
      <c r="B101" s="8" t="s">
        <v>806</v>
      </c>
      <c r="C101" s="8" t="s">
        <v>807</v>
      </c>
      <c r="D101" s="8" t="s">
        <v>746</v>
      </c>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row>
    <row r="102" spans="1:47">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row>
    <row r="103" spans="1:47">
      <c r="A103" s="7" t="s">
        <v>2953</v>
      </c>
      <c r="B103" s="8" t="s">
        <v>2991</v>
      </c>
      <c r="C103" s="8" t="s">
        <v>2954</v>
      </c>
      <c r="D103" s="8" t="s">
        <v>2955</v>
      </c>
      <c r="E103" s="8" t="s">
        <v>2956</v>
      </c>
      <c r="F103" s="8" t="s">
        <v>2957</v>
      </c>
      <c r="G103" s="8" t="s">
        <v>2958</v>
      </c>
      <c r="H103" s="8" t="s">
        <v>2959</v>
      </c>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row>
    <row r="104" spans="1:47">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row>
    <row r="105" spans="1:47">
      <c r="A105" s="7" t="s">
        <v>809</v>
      </c>
      <c r="B105" s="8">
        <v>0</v>
      </c>
      <c r="C105" s="8">
        <v>1</v>
      </c>
      <c r="D105" s="8">
        <v>2</v>
      </c>
      <c r="E105" s="8">
        <v>3</v>
      </c>
      <c r="F105" s="8">
        <v>4</v>
      </c>
      <c r="G105" s="8" t="s">
        <v>746</v>
      </c>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row>
    <row r="106" spans="1:47">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row>
    <row r="107" spans="1:47">
      <c r="A107" s="7" t="s">
        <v>810</v>
      </c>
      <c r="B107" s="8" t="s">
        <v>806</v>
      </c>
      <c r="C107" s="8" t="s">
        <v>807</v>
      </c>
      <c r="D107" s="8" t="s">
        <v>746</v>
      </c>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row>
    <row r="108" spans="1:47">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row>
    <row r="109" spans="1:47">
      <c r="A109" s="7" t="s">
        <v>811</v>
      </c>
      <c r="B109" s="8" t="s">
        <v>510</v>
      </c>
      <c r="C109" s="8" t="s">
        <v>511</v>
      </c>
      <c r="D109" s="8" t="s">
        <v>512</v>
      </c>
      <c r="E109" s="8" t="s">
        <v>513</v>
      </c>
      <c r="F109" s="8" t="s">
        <v>514</v>
      </c>
      <c r="G109" s="8" t="s">
        <v>515</v>
      </c>
      <c r="H109" s="8" t="s">
        <v>516</v>
      </c>
      <c r="I109" s="8" t="s">
        <v>517</v>
      </c>
      <c r="J109" s="8" t="s">
        <v>518</v>
      </c>
      <c r="K109" s="8" t="s">
        <v>519</v>
      </c>
      <c r="L109" s="8" t="s">
        <v>520</v>
      </c>
      <c r="M109" s="8" t="s">
        <v>521</v>
      </c>
      <c r="N109" s="8" t="s">
        <v>522</v>
      </c>
      <c r="O109" s="8" t="s">
        <v>523</v>
      </c>
      <c r="P109" s="8" t="s">
        <v>524</v>
      </c>
      <c r="Q109" s="8" t="s">
        <v>525</v>
      </c>
      <c r="R109" s="8" t="s">
        <v>526</v>
      </c>
      <c r="S109" s="8" t="s">
        <v>527</v>
      </c>
      <c r="T109" s="8" t="s">
        <v>528</v>
      </c>
      <c r="U109" s="8" t="s">
        <v>529</v>
      </c>
      <c r="V109" s="8" t="s">
        <v>530</v>
      </c>
      <c r="W109" s="8" t="s">
        <v>531</v>
      </c>
      <c r="X109" s="8" t="s">
        <v>532</v>
      </c>
      <c r="Y109" s="8" t="s">
        <v>533</v>
      </c>
      <c r="Z109" s="8" t="s">
        <v>534</v>
      </c>
      <c r="AA109" s="8" t="s">
        <v>535</v>
      </c>
      <c r="AB109" s="8" t="s">
        <v>536</v>
      </c>
      <c r="AC109" s="8" t="s">
        <v>537</v>
      </c>
      <c r="AD109" s="8" t="s">
        <v>538</v>
      </c>
      <c r="AE109" s="8" t="s">
        <v>539</v>
      </c>
      <c r="AF109" s="8" t="s">
        <v>540</v>
      </c>
      <c r="AG109" s="8" t="s">
        <v>541</v>
      </c>
      <c r="AH109" s="9"/>
      <c r="AI109" s="7"/>
      <c r="AJ109" s="7"/>
      <c r="AK109" s="7"/>
      <c r="AL109" s="7"/>
      <c r="AM109" s="7"/>
      <c r="AN109" s="7"/>
      <c r="AO109" s="7"/>
      <c r="AP109" s="7"/>
      <c r="AQ109" s="7"/>
      <c r="AR109" s="7"/>
      <c r="AS109" s="7"/>
      <c r="AT109" s="7"/>
      <c r="AU109" s="7"/>
    </row>
    <row r="110" spans="1:47">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row>
    <row r="111" spans="1:47">
      <c r="A111" s="7" t="s">
        <v>812</v>
      </c>
      <c r="B111" s="8" t="s">
        <v>813</v>
      </c>
      <c r="C111" s="8" t="s">
        <v>814</v>
      </c>
      <c r="D111" s="8" t="s">
        <v>746</v>
      </c>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row>
    <row r="112" spans="1:47">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row>
    <row r="113" spans="1:54">
      <c r="A113" s="7" t="s">
        <v>815</v>
      </c>
      <c r="B113" s="8" t="s">
        <v>806</v>
      </c>
      <c r="C113" s="8" t="s">
        <v>807</v>
      </c>
      <c r="D113" s="8" t="s">
        <v>746</v>
      </c>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row>
    <row r="114" spans="1:54">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row>
    <row r="115" spans="1:54">
      <c r="A115" s="7" t="s">
        <v>1815</v>
      </c>
      <c r="B115" s="8" t="s">
        <v>813</v>
      </c>
      <c r="C115" s="8" t="s">
        <v>814</v>
      </c>
      <c r="D115" s="8" t="s">
        <v>746</v>
      </c>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row>
    <row r="116" spans="1:54">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row>
    <row r="117" spans="1:54">
      <c r="A117" s="7" t="s">
        <v>816</v>
      </c>
      <c r="B117" s="8" t="s">
        <v>806</v>
      </c>
      <c r="C117" s="8" t="s">
        <v>807</v>
      </c>
      <c r="D117" s="8" t="s">
        <v>746</v>
      </c>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row>
    <row r="118" spans="1:54">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row>
    <row r="119" spans="1:54">
      <c r="A119" s="7" t="s">
        <v>817</v>
      </c>
      <c r="B119" s="8" t="s">
        <v>818</v>
      </c>
      <c r="C119" s="8" t="s">
        <v>819</v>
      </c>
      <c r="D119" s="8" t="s">
        <v>820</v>
      </c>
      <c r="E119" s="8" t="s">
        <v>821</v>
      </c>
      <c r="F119" s="8" t="s">
        <v>2960</v>
      </c>
      <c r="G119" s="8" t="s">
        <v>2961</v>
      </c>
      <c r="H119" s="8" t="s">
        <v>822</v>
      </c>
      <c r="I119" s="8" t="s">
        <v>823</v>
      </c>
      <c r="J119" s="8" t="s">
        <v>824</v>
      </c>
      <c r="K119" s="8" t="s">
        <v>825</v>
      </c>
      <c r="L119" s="8" t="s">
        <v>2962</v>
      </c>
      <c r="M119" s="8" t="s">
        <v>2963</v>
      </c>
      <c r="N119" s="8" t="s">
        <v>826</v>
      </c>
      <c r="O119" s="8" t="s">
        <v>827</v>
      </c>
      <c r="P119" s="8" t="s">
        <v>828</v>
      </c>
      <c r="Q119" s="8" t="s">
        <v>829</v>
      </c>
      <c r="R119" s="8" t="s">
        <v>2964</v>
      </c>
      <c r="S119" s="8" t="s">
        <v>830</v>
      </c>
      <c r="T119" s="8" t="s">
        <v>831</v>
      </c>
      <c r="U119" s="8" t="s">
        <v>2965</v>
      </c>
      <c r="V119" s="8" t="s">
        <v>2966</v>
      </c>
      <c r="W119" s="8" t="s">
        <v>2967</v>
      </c>
      <c r="X119" s="8" t="s">
        <v>832</v>
      </c>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c r="BA119" s="7"/>
      <c r="BB119" s="7"/>
    </row>
    <row r="120" spans="1:54">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row>
    <row r="121" spans="1:54">
      <c r="A121" s="7" t="s">
        <v>833</v>
      </c>
      <c r="B121" s="8" t="s">
        <v>751</v>
      </c>
      <c r="C121" s="8" t="s">
        <v>752</v>
      </c>
      <c r="D121" s="8" t="s">
        <v>753</v>
      </c>
      <c r="E121" s="8" t="s">
        <v>754</v>
      </c>
      <c r="F121" s="8" t="s">
        <v>755</v>
      </c>
      <c r="G121" s="8" t="s">
        <v>756</v>
      </c>
      <c r="H121" s="8" t="s">
        <v>757</v>
      </c>
      <c r="I121" s="8" t="s">
        <v>758</v>
      </c>
      <c r="J121" s="8" t="s">
        <v>759</v>
      </c>
      <c r="K121" s="8" t="s">
        <v>760</v>
      </c>
      <c r="L121" s="8" t="s">
        <v>761</v>
      </c>
      <c r="M121" s="8" t="s">
        <v>762</v>
      </c>
      <c r="N121" s="8" t="s">
        <v>763</v>
      </c>
      <c r="O121" s="8" t="s">
        <v>764</v>
      </c>
      <c r="P121" s="8" t="s">
        <v>765</v>
      </c>
      <c r="Q121" s="8" t="s">
        <v>766</v>
      </c>
      <c r="R121" s="8" t="s">
        <v>767</v>
      </c>
      <c r="S121" s="8" t="s">
        <v>768</v>
      </c>
      <c r="T121" s="8" t="s">
        <v>769</v>
      </c>
      <c r="U121" s="8" t="s">
        <v>770</v>
      </c>
      <c r="V121" s="8" t="s">
        <v>771</v>
      </c>
      <c r="W121" s="8" t="s">
        <v>772</v>
      </c>
      <c r="X121" s="8" t="s">
        <v>773</v>
      </c>
      <c r="Y121" s="8" t="s">
        <v>774</v>
      </c>
      <c r="Z121" s="8" t="s">
        <v>775</v>
      </c>
      <c r="AA121" s="8" t="s">
        <v>776</v>
      </c>
      <c r="AB121" s="8" t="s">
        <v>777</v>
      </c>
      <c r="AC121" s="8" t="s">
        <v>778</v>
      </c>
      <c r="AD121" s="8" t="s">
        <v>779</v>
      </c>
      <c r="AE121" s="8" t="s">
        <v>780</v>
      </c>
      <c r="AF121" s="8" t="s">
        <v>781</v>
      </c>
      <c r="AG121" s="8" t="s">
        <v>2916</v>
      </c>
      <c r="AH121" s="8" t="s">
        <v>2968</v>
      </c>
      <c r="AI121" s="8" t="s">
        <v>783</v>
      </c>
      <c r="AJ121" s="8" t="s">
        <v>784</v>
      </c>
      <c r="AK121" s="8" t="s">
        <v>785</v>
      </c>
      <c r="AL121" s="8" t="s">
        <v>786</v>
      </c>
      <c r="AM121" s="8" t="s">
        <v>787</v>
      </c>
      <c r="AN121" s="8" t="s">
        <v>788</v>
      </c>
      <c r="AO121" s="8" t="s">
        <v>789</v>
      </c>
      <c r="AP121" s="8" t="s">
        <v>790</v>
      </c>
      <c r="AQ121" s="8" t="s">
        <v>791</v>
      </c>
      <c r="AR121" s="8" t="s">
        <v>792</v>
      </c>
      <c r="AS121" s="8" t="s">
        <v>793</v>
      </c>
      <c r="AT121" s="8" t="s">
        <v>2969</v>
      </c>
      <c r="AU121" s="8" t="s">
        <v>2970</v>
      </c>
      <c r="AV121" s="8" t="s">
        <v>794</v>
      </c>
      <c r="AW121" s="8" t="s">
        <v>795</v>
      </c>
      <c r="AX121" s="8" t="s">
        <v>508</v>
      </c>
      <c r="AY121" s="8" t="s">
        <v>2959</v>
      </c>
    </row>
    <row r="122" spans="1:54">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row>
    <row r="123" spans="1:54">
      <c r="A123" s="7" t="s">
        <v>834</v>
      </c>
      <c r="B123" s="8" t="s">
        <v>835</v>
      </c>
      <c r="C123" s="8" t="s">
        <v>836</v>
      </c>
      <c r="D123" s="8" t="s">
        <v>837</v>
      </c>
      <c r="E123" s="8" t="s">
        <v>838</v>
      </c>
      <c r="F123" s="8" t="s">
        <v>839</v>
      </c>
      <c r="G123" s="8" t="s">
        <v>840</v>
      </c>
      <c r="H123" s="8" t="s">
        <v>841</v>
      </c>
      <c r="I123" s="8" t="s">
        <v>842</v>
      </c>
      <c r="J123" s="8" t="s">
        <v>843</v>
      </c>
      <c r="K123" s="8" t="s">
        <v>844</v>
      </c>
      <c r="L123" s="8" t="s">
        <v>746</v>
      </c>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row>
    <row r="124" spans="1:54">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row>
    <row r="125" spans="1:54">
      <c r="A125" s="7" t="s">
        <v>2971</v>
      </c>
      <c r="B125" s="8" t="s">
        <v>2972</v>
      </c>
      <c r="C125" s="8" t="s">
        <v>2973</v>
      </c>
      <c r="D125" s="8" t="s">
        <v>2959</v>
      </c>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row>
    <row r="126" spans="1:54">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row>
    <row r="127" spans="1:54">
      <c r="A127" s="7" t="s">
        <v>845</v>
      </c>
      <c r="B127" s="8" t="s">
        <v>796</v>
      </c>
      <c r="C127" s="8" t="s">
        <v>797</v>
      </c>
      <c r="D127" s="8" t="s">
        <v>746</v>
      </c>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row>
    <row r="128" spans="1:54">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row>
    <row r="129" spans="1:49">
      <c r="A129" s="7" t="s">
        <v>846</v>
      </c>
      <c r="B129" s="8" t="s">
        <v>751</v>
      </c>
      <c r="C129" s="8" t="s">
        <v>752</v>
      </c>
      <c r="D129" s="8" t="s">
        <v>753</v>
      </c>
      <c r="E129" s="8" t="s">
        <v>754</v>
      </c>
      <c r="F129" s="8" t="s">
        <v>755</v>
      </c>
      <c r="G129" s="8" t="s">
        <v>756</v>
      </c>
      <c r="H129" s="8" t="s">
        <v>757</v>
      </c>
      <c r="I129" s="8" t="s">
        <v>758</v>
      </c>
      <c r="J129" s="8" t="s">
        <v>759</v>
      </c>
      <c r="K129" s="8" t="s">
        <v>760</v>
      </c>
      <c r="L129" s="8" t="s">
        <v>761</v>
      </c>
      <c r="M129" s="8" t="s">
        <v>762</v>
      </c>
      <c r="N129" s="8" t="s">
        <v>763</v>
      </c>
      <c r="O129" s="8" t="s">
        <v>764</v>
      </c>
      <c r="P129" s="8" t="s">
        <v>765</v>
      </c>
      <c r="Q129" s="8" t="s">
        <v>766</v>
      </c>
      <c r="R129" s="8" t="s">
        <v>767</v>
      </c>
      <c r="S129" s="8" t="s">
        <v>768</v>
      </c>
      <c r="T129" s="8" t="s">
        <v>769</v>
      </c>
      <c r="U129" s="8" t="s">
        <v>770</v>
      </c>
      <c r="V129" s="8" t="s">
        <v>771</v>
      </c>
      <c r="W129" s="8" t="s">
        <v>772</v>
      </c>
      <c r="X129" s="8" t="s">
        <v>773</v>
      </c>
      <c r="Y129" s="8" t="s">
        <v>774</v>
      </c>
      <c r="Z129" s="8" t="s">
        <v>775</v>
      </c>
      <c r="AA129" s="8" t="s">
        <v>776</v>
      </c>
      <c r="AB129" s="8" t="s">
        <v>777</v>
      </c>
      <c r="AC129" s="8" t="s">
        <v>778</v>
      </c>
      <c r="AD129" s="8" t="s">
        <v>779</v>
      </c>
      <c r="AE129" s="8" t="s">
        <v>780</v>
      </c>
      <c r="AF129" s="8" t="s">
        <v>781</v>
      </c>
      <c r="AG129" s="8" t="s">
        <v>782</v>
      </c>
      <c r="AH129" s="8" t="s">
        <v>783</v>
      </c>
      <c r="AI129" s="8" t="s">
        <v>784</v>
      </c>
      <c r="AJ129" s="8" t="s">
        <v>785</v>
      </c>
      <c r="AK129" s="8" t="s">
        <v>786</v>
      </c>
      <c r="AL129" s="8" t="s">
        <v>787</v>
      </c>
      <c r="AM129" s="8" t="s">
        <v>788</v>
      </c>
      <c r="AN129" s="8" t="s">
        <v>789</v>
      </c>
      <c r="AO129" s="8" t="s">
        <v>790</v>
      </c>
      <c r="AP129" s="8" t="s">
        <v>791</v>
      </c>
      <c r="AQ129" s="8" t="s">
        <v>792</v>
      </c>
      <c r="AR129" s="8" t="s">
        <v>793</v>
      </c>
      <c r="AS129" s="8" t="s">
        <v>794</v>
      </c>
      <c r="AT129" s="8" t="s">
        <v>795</v>
      </c>
      <c r="AU129" s="8" t="s">
        <v>508</v>
      </c>
    </row>
    <row r="130" spans="1:49">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row>
    <row r="131" spans="1:49">
      <c r="A131" s="7" t="s">
        <v>847</v>
      </c>
      <c r="B131" s="8" t="s">
        <v>848</v>
      </c>
      <c r="C131" s="8" t="s">
        <v>849</v>
      </c>
      <c r="D131" s="8" t="s">
        <v>850</v>
      </c>
      <c r="E131" s="8" t="s">
        <v>851</v>
      </c>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row>
    <row r="132" spans="1:49">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c r="AO132" s="7"/>
      <c r="AP132" s="7"/>
      <c r="AQ132" s="7"/>
      <c r="AR132" s="7"/>
      <c r="AS132" s="7"/>
      <c r="AT132" s="7"/>
      <c r="AU132" s="7"/>
    </row>
    <row r="133" spans="1:49">
      <c r="A133" s="7" t="s">
        <v>852</v>
      </c>
      <c r="B133" s="8" t="s">
        <v>853</v>
      </c>
      <c r="C133" s="8" t="s">
        <v>2133</v>
      </c>
      <c r="D133" s="8" t="s">
        <v>854</v>
      </c>
      <c r="E133" s="8" t="s">
        <v>855</v>
      </c>
      <c r="F133" s="8" t="s">
        <v>2134</v>
      </c>
      <c r="G133" s="8" t="s">
        <v>856</v>
      </c>
      <c r="H133" s="8" t="s">
        <v>857</v>
      </c>
      <c r="I133" s="8" t="s">
        <v>508</v>
      </c>
      <c r="J133" s="8" t="s">
        <v>746</v>
      </c>
      <c r="K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c r="AS133" s="7"/>
      <c r="AT133" s="7"/>
      <c r="AU133" s="7"/>
    </row>
    <row r="134" spans="1:49">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row>
    <row r="135" spans="1:49">
      <c r="A135" s="7" t="s">
        <v>858</v>
      </c>
      <c r="B135" s="8" t="s">
        <v>859</v>
      </c>
      <c r="C135" s="8" t="s">
        <v>860</v>
      </c>
      <c r="D135" s="8" t="s">
        <v>2999</v>
      </c>
      <c r="E135" s="8" t="s">
        <v>3000</v>
      </c>
      <c r="F135" s="8" t="s">
        <v>508</v>
      </c>
      <c r="G135" s="8" t="s">
        <v>746</v>
      </c>
      <c r="H135" s="7"/>
      <c r="I135" s="53"/>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7"/>
    </row>
    <row r="136" spans="1:49">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c r="AS136" s="7"/>
      <c r="AT136" s="7"/>
      <c r="AU136" s="7"/>
    </row>
    <row r="137" spans="1:49">
      <c r="A137" s="7" t="s">
        <v>861</v>
      </c>
      <c r="B137" s="8" t="s">
        <v>848</v>
      </c>
      <c r="C137" s="8" t="s">
        <v>849</v>
      </c>
      <c r="D137" s="8" t="s">
        <v>850</v>
      </c>
      <c r="E137" s="8" t="s">
        <v>851</v>
      </c>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row>
    <row r="138" spans="1:49">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row>
    <row r="139" spans="1:49">
      <c r="A139" s="7" t="s">
        <v>862</v>
      </c>
      <c r="B139" s="8" t="s">
        <v>848</v>
      </c>
      <c r="C139" s="8" t="s">
        <v>849</v>
      </c>
      <c r="D139" s="8" t="s">
        <v>850</v>
      </c>
      <c r="E139" s="8" t="s">
        <v>851</v>
      </c>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row>
    <row r="140" spans="1:49">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row>
    <row r="141" spans="1:49">
      <c r="A141" s="7" t="s">
        <v>863</v>
      </c>
      <c r="B141" s="8" t="s">
        <v>2996</v>
      </c>
      <c r="C141" s="8" t="s">
        <v>2997</v>
      </c>
      <c r="D141" s="8" t="s">
        <v>864</v>
      </c>
      <c r="E141" s="8" t="s">
        <v>2998</v>
      </c>
      <c r="F141" s="8" t="s">
        <v>865</v>
      </c>
      <c r="G141" s="8" t="s">
        <v>2999</v>
      </c>
      <c r="H141" s="8" t="s">
        <v>3000</v>
      </c>
      <c r="I141" s="8" t="s">
        <v>508</v>
      </c>
      <c r="J141" s="8" t="s">
        <v>746</v>
      </c>
      <c r="K141" s="7"/>
      <c r="L141" s="53"/>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row>
    <row r="142" spans="1:49">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c r="AT142" s="7"/>
      <c r="AU142" s="7"/>
    </row>
    <row r="143" spans="1:49">
      <c r="A143" s="7" t="s">
        <v>866</v>
      </c>
      <c r="B143" s="8" t="s">
        <v>848</v>
      </c>
      <c r="C143" s="8" t="s">
        <v>849</v>
      </c>
      <c r="D143" s="8" t="s">
        <v>850</v>
      </c>
      <c r="E143" s="8" t="s">
        <v>851</v>
      </c>
      <c r="F143" s="7"/>
      <c r="G143" s="7"/>
      <c r="H143" s="53"/>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c r="AS143" s="7"/>
      <c r="AT143" s="7"/>
      <c r="AU143" s="7"/>
    </row>
    <row r="144" spans="1:49">
      <c r="A144" s="7"/>
      <c r="B144" s="7"/>
      <c r="C144" s="7"/>
      <c r="D144" s="7"/>
      <c r="E144" s="7"/>
      <c r="F144" s="7"/>
      <c r="G144" s="7"/>
      <c r="H144" s="53"/>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7"/>
      <c r="AL144" s="7"/>
      <c r="AM144" s="7"/>
      <c r="AN144" s="7"/>
      <c r="AO144" s="7"/>
      <c r="AP144" s="7"/>
      <c r="AQ144" s="7"/>
      <c r="AR144" s="7"/>
      <c r="AS144" s="7"/>
      <c r="AT144" s="7"/>
      <c r="AU144" s="7"/>
    </row>
    <row r="145" spans="1:47">
      <c r="A145" s="7" t="s">
        <v>3004</v>
      </c>
      <c r="B145" s="8" t="s">
        <v>2999</v>
      </c>
      <c r="C145" s="8" t="s">
        <v>3000</v>
      </c>
      <c r="D145" s="8" t="s">
        <v>3001</v>
      </c>
      <c r="E145" s="8" t="s">
        <v>508</v>
      </c>
      <c r="F145" s="8" t="s">
        <v>746</v>
      </c>
      <c r="G145" s="7"/>
      <c r="H145" s="53"/>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c r="AS145" s="7"/>
      <c r="AT145" s="7"/>
      <c r="AU145" s="7"/>
    </row>
    <row r="146" spans="1:47">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7"/>
      <c r="AS146" s="7"/>
      <c r="AT146" s="7"/>
      <c r="AU146" s="7"/>
    </row>
    <row r="147" spans="1:47">
      <c r="A147" s="7" t="s">
        <v>867</v>
      </c>
      <c r="B147" s="8" t="s">
        <v>848</v>
      </c>
      <c r="C147" s="8" t="s">
        <v>849</v>
      </c>
      <c r="D147" s="8" t="s">
        <v>850</v>
      </c>
      <c r="E147" s="8" t="s">
        <v>851</v>
      </c>
      <c r="F147" s="7"/>
      <c r="G147" s="7"/>
      <c r="H147" s="53"/>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7"/>
      <c r="AS147" s="7"/>
      <c r="AT147" s="7"/>
      <c r="AU147" s="7"/>
    </row>
    <row r="148" spans="1:47">
      <c r="A148" s="7"/>
      <c r="B148" s="7"/>
      <c r="C148" s="7"/>
      <c r="D148" s="7"/>
      <c r="E148" s="7"/>
      <c r="F148" s="7"/>
      <c r="G148" s="7"/>
      <c r="H148" s="53"/>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c r="AM148" s="7"/>
      <c r="AN148" s="7"/>
      <c r="AO148" s="7"/>
      <c r="AP148" s="7"/>
      <c r="AQ148" s="7"/>
      <c r="AR148" s="7"/>
      <c r="AS148" s="7"/>
      <c r="AT148" s="7"/>
      <c r="AU148" s="7"/>
    </row>
    <row r="149" spans="1:47">
      <c r="A149" s="7" t="s">
        <v>3007</v>
      </c>
      <c r="B149" s="8" t="s">
        <v>2999</v>
      </c>
      <c r="C149" s="8" t="s">
        <v>3000</v>
      </c>
      <c r="D149" s="8" t="s">
        <v>508</v>
      </c>
      <c r="E149" s="8" t="s">
        <v>746</v>
      </c>
      <c r="F149" s="7"/>
      <c r="G149" s="7"/>
      <c r="H149" s="53"/>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c r="AS149" s="7"/>
      <c r="AT149" s="7"/>
      <c r="AU149" s="7"/>
    </row>
    <row r="150" spans="1:47">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c r="AM150" s="7"/>
      <c r="AN150" s="7"/>
      <c r="AO150" s="7"/>
      <c r="AP150" s="7"/>
      <c r="AQ150" s="7"/>
      <c r="AR150" s="7"/>
      <c r="AS150" s="7"/>
      <c r="AT150" s="7"/>
      <c r="AU150" s="7"/>
    </row>
    <row r="151" spans="1:47">
      <c r="A151" s="7" t="s">
        <v>868</v>
      </c>
      <c r="B151" s="8" t="s">
        <v>848</v>
      </c>
      <c r="C151" s="8" t="s">
        <v>849</v>
      </c>
      <c r="D151" s="8" t="s">
        <v>850</v>
      </c>
      <c r="E151" s="8" t="s">
        <v>851</v>
      </c>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c r="AM151" s="7"/>
      <c r="AN151" s="7"/>
      <c r="AO151" s="7"/>
      <c r="AP151" s="7"/>
      <c r="AQ151" s="7"/>
      <c r="AR151" s="7"/>
      <c r="AS151" s="7"/>
      <c r="AT151" s="7"/>
      <c r="AU151" s="7"/>
    </row>
    <row r="152" spans="1:47">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c r="AM152" s="7"/>
      <c r="AN152" s="7"/>
      <c r="AO152" s="7"/>
      <c r="AP152" s="7"/>
      <c r="AQ152" s="7"/>
      <c r="AR152" s="7"/>
      <c r="AS152" s="7"/>
      <c r="AT152" s="7"/>
      <c r="AU152" s="7"/>
    </row>
    <row r="153" spans="1:47">
      <c r="A153" s="7" t="s">
        <v>869</v>
      </c>
      <c r="B153" s="8" t="s">
        <v>871</v>
      </c>
      <c r="C153" s="8" t="s">
        <v>870</v>
      </c>
      <c r="D153" s="8" t="s">
        <v>508</v>
      </c>
      <c r="E153" s="8" t="s">
        <v>746</v>
      </c>
      <c r="F153" s="7"/>
      <c r="G153" s="7"/>
      <c r="H153" s="53"/>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c r="AM153" s="7"/>
      <c r="AN153" s="7"/>
      <c r="AO153" s="7"/>
      <c r="AP153" s="7"/>
      <c r="AQ153" s="7"/>
      <c r="AR153" s="7"/>
      <c r="AS153" s="7"/>
      <c r="AT153" s="7"/>
      <c r="AU153" s="7"/>
    </row>
    <row r="154" spans="1:47">
      <c r="A154" s="7"/>
      <c r="C154" s="7"/>
      <c r="D154" s="7"/>
      <c r="E154" s="7"/>
      <c r="F154" s="7"/>
      <c r="G154" s="7"/>
      <c r="H154" s="53"/>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c r="AM154" s="7"/>
      <c r="AN154" s="7"/>
      <c r="AO154" s="7"/>
      <c r="AP154" s="7"/>
      <c r="AQ154" s="7"/>
      <c r="AR154" s="7"/>
      <c r="AS154" s="7"/>
      <c r="AT154" s="7"/>
      <c r="AU154" s="7"/>
    </row>
    <row r="155" spans="1:47">
      <c r="A155" s="7" t="s">
        <v>3008</v>
      </c>
      <c r="B155" s="8" t="s">
        <v>3009</v>
      </c>
      <c r="C155" s="8" t="s">
        <v>3000</v>
      </c>
      <c r="D155" s="8" t="s">
        <v>508</v>
      </c>
      <c r="E155" s="8" t="s">
        <v>746</v>
      </c>
      <c r="F155" s="7"/>
      <c r="G155" s="7"/>
      <c r="H155" s="53"/>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c r="AM155" s="7"/>
      <c r="AN155" s="7"/>
      <c r="AO155" s="7"/>
      <c r="AP155" s="7"/>
      <c r="AQ155" s="7"/>
      <c r="AR155" s="7"/>
      <c r="AS155" s="7"/>
      <c r="AT155" s="7"/>
      <c r="AU155" s="7"/>
    </row>
    <row r="156" spans="1:47">
      <c r="A156" s="7"/>
      <c r="B156" s="7"/>
      <c r="C156" s="7"/>
      <c r="D156" s="7"/>
      <c r="E156" s="7"/>
      <c r="F156" s="7"/>
      <c r="G156" s="7"/>
      <c r="H156" s="53"/>
      <c r="I156" s="7"/>
      <c r="J156" s="7"/>
      <c r="K156" s="7"/>
      <c r="L156" s="7"/>
      <c r="M156" s="7"/>
      <c r="N156" s="7"/>
      <c r="O156" s="7"/>
      <c r="P156" s="7"/>
      <c r="Q156" s="7"/>
      <c r="R156" s="7"/>
      <c r="S156" s="7"/>
      <c r="T156" s="7"/>
      <c r="U156" s="7"/>
      <c r="V156" s="7"/>
      <c r="W156" s="7"/>
      <c r="X156" s="7"/>
      <c r="Y156" s="7"/>
      <c r="Z156" s="7"/>
      <c r="AA156" s="7"/>
      <c r="AB156" s="7"/>
      <c r="AC156" s="7"/>
      <c r="AD156" s="7"/>
      <c r="AE156" s="7"/>
      <c r="AF156" s="7"/>
      <c r="AG156" s="7"/>
      <c r="AH156" s="7"/>
      <c r="AI156" s="7"/>
      <c r="AJ156" s="7"/>
      <c r="AK156" s="7"/>
      <c r="AL156" s="7"/>
      <c r="AM156" s="7"/>
      <c r="AN156" s="7"/>
      <c r="AO156" s="7"/>
      <c r="AP156" s="7"/>
      <c r="AQ156" s="7"/>
      <c r="AR156" s="7"/>
      <c r="AS156" s="7"/>
      <c r="AT156" s="7"/>
      <c r="AU156" s="7"/>
    </row>
    <row r="157" spans="1:47">
      <c r="A157" s="7" t="s">
        <v>3011</v>
      </c>
      <c r="B157" s="8" t="s">
        <v>860</v>
      </c>
      <c r="C157" s="8" t="s">
        <v>508</v>
      </c>
      <c r="D157" s="8" t="s">
        <v>746</v>
      </c>
      <c r="E157" s="7"/>
      <c r="F157" s="7"/>
      <c r="G157" s="7"/>
      <c r="H157" s="53"/>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c r="AH157" s="7"/>
      <c r="AI157" s="7"/>
      <c r="AJ157" s="7"/>
      <c r="AK157" s="7"/>
      <c r="AL157" s="7"/>
      <c r="AM157" s="7"/>
      <c r="AN157" s="7"/>
      <c r="AO157" s="7"/>
      <c r="AP157" s="7"/>
      <c r="AQ157" s="7"/>
      <c r="AR157" s="7"/>
      <c r="AS157" s="7"/>
      <c r="AT157" s="7"/>
      <c r="AU157" s="7"/>
    </row>
    <row r="158" spans="1:47">
      <c r="A158" s="7"/>
      <c r="B158" s="7"/>
      <c r="C158" s="7"/>
      <c r="D158" s="7"/>
      <c r="E158" s="7"/>
      <c r="F158" s="7"/>
      <c r="G158" s="7"/>
      <c r="H158" s="53"/>
      <c r="I158" s="7"/>
      <c r="J158" s="7"/>
      <c r="K158" s="7"/>
      <c r="L158" s="7"/>
      <c r="M158" s="7"/>
      <c r="N158" s="7"/>
      <c r="O158" s="7"/>
      <c r="P158" s="7"/>
      <c r="Q158" s="7"/>
      <c r="R158" s="7"/>
      <c r="S158" s="7"/>
      <c r="T158" s="7"/>
      <c r="U158" s="7"/>
      <c r="V158" s="7"/>
      <c r="W158" s="7"/>
      <c r="X158" s="7"/>
      <c r="Y158" s="7"/>
      <c r="Z158" s="7"/>
      <c r="AA158" s="7"/>
      <c r="AB158" s="7"/>
      <c r="AC158" s="7"/>
      <c r="AD158" s="7"/>
      <c r="AE158" s="7"/>
      <c r="AF158" s="7"/>
      <c r="AG158" s="7"/>
      <c r="AH158" s="7"/>
      <c r="AI158" s="7"/>
      <c r="AJ158" s="7"/>
      <c r="AK158" s="7"/>
      <c r="AL158" s="7"/>
      <c r="AM158" s="7"/>
      <c r="AN158" s="7"/>
      <c r="AO158" s="7"/>
      <c r="AP158" s="7"/>
      <c r="AQ158" s="7"/>
      <c r="AR158" s="7"/>
      <c r="AS158" s="7"/>
      <c r="AT158" s="7"/>
      <c r="AU158" s="7"/>
    </row>
    <row r="159" spans="1:47">
      <c r="A159" s="7" t="s">
        <v>3010</v>
      </c>
      <c r="B159" s="8" t="s">
        <v>2999</v>
      </c>
      <c r="C159" s="8" t="s">
        <v>508</v>
      </c>
      <c r="D159" s="8" t="s">
        <v>746</v>
      </c>
      <c r="E159" s="7"/>
      <c r="F159" s="7"/>
      <c r="G159" s="7"/>
      <c r="H159" s="53"/>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7"/>
      <c r="AN159" s="7"/>
      <c r="AO159" s="7"/>
      <c r="AP159" s="7"/>
      <c r="AQ159" s="7"/>
      <c r="AR159" s="7"/>
      <c r="AS159" s="7"/>
      <c r="AT159" s="7"/>
      <c r="AU159" s="7"/>
    </row>
    <row r="160" spans="1:47">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c r="AM160" s="7"/>
      <c r="AN160" s="7"/>
      <c r="AO160" s="7"/>
      <c r="AP160" s="7"/>
      <c r="AQ160" s="7"/>
      <c r="AR160" s="7"/>
      <c r="AS160" s="7"/>
      <c r="AT160" s="7"/>
      <c r="AU160" s="7"/>
    </row>
    <row r="161" spans="1:47">
      <c r="A161" s="7" t="s">
        <v>872</v>
      </c>
      <c r="B161" s="8" t="s">
        <v>806</v>
      </c>
      <c r="C161" s="8" t="s">
        <v>807</v>
      </c>
      <c r="D161" s="8" t="s">
        <v>746</v>
      </c>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c r="AO161" s="7"/>
      <c r="AP161" s="7"/>
      <c r="AQ161" s="7"/>
      <c r="AR161" s="7"/>
      <c r="AS161" s="7"/>
      <c r="AT161" s="7"/>
      <c r="AU161" s="7"/>
    </row>
    <row r="162" spans="1:47">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c r="AO162" s="7"/>
      <c r="AP162" s="7"/>
      <c r="AQ162" s="7"/>
      <c r="AR162" s="7"/>
      <c r="AS162" s="7"/>
      <c r="AT162" s="7"/>
      <c r="AU162" s="7"/>
    </row>
    <row r="163" spans="1:47">
      <c r="A163" s="7" t="s">
        <v>873</v>
      </c>
      <c r="B163" s="8" t="s">
        <v>848</v>
      </c>
      <c r="C163" s="8" t="s">
        <v>874</v>
      </c>
      <c r="D163" s="8" t="s">
        <v>875</v>
      </c>
      <c r="E163" s="8" t="s">
        <v>876</v>
      </c>
      <c r="F163" s="8" t="s">
        <v>850</v>
      </c>
      <c r="G163" s="8" t="s">
        <v>851</v>
      </c>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c r="AL163" s="7"/>
      <c r="AM163" s="7"/>
      <c r="AN163" s="7"/>
      <c r="AO163" s="7"/>
      <c r="AP163" s="7"/>
      <c r="AQ163" s="7"/>
      <c r="AR163" s="7"/>
      <c r="AS163" s="7"/>
      <c r="AT163" s="7"/>
      <c r="AU163" s="7"/>
    </row>
    <row r="164" spans="1:47">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c r="AG164" s="7"/>
      <c r="AH164" s="7"/>
      <c r="AI164" s="7"/>
      <c r="AJ164" s="7"/>
      <c r="AK164" s="7"/>
      <c r="AL164" s="7"/>
      <c r="AM164" s="7"/>
      <c r="AN164" s="7"/>
      <c r="AO164" s="7"/>
      <c r="AP164" s="7"/>
      <c r="AQ164" s="7"/>
      <c r="AR164" s="7"/>
      <c r="AS164" s="7"/>
      <c r="AT164" s="7"/>
      <c r="AU164" s="7"/>
    </row>
    <row r="165" spans="1:47">
      <c r="A165" s="7" t="s">
        <v>877</v>
      </c>
      <c r="B165" s="8" t="s">
        <v>848</v>
      </c>
      <c r="C165" s="8" t="s">
        <v>878</v>
      </c>
      <c r="D165" s="8" t="s">
        <v>879</v>
      </c>
      <c r="E165" s="8" t="s">
        <v>850</v>
      </c>
      <c r="F165" s="8" t="s">
        <v>851</v>
      </c>
      <c r="G165" s="7"/>
      <c r="H165" s="7"/>
      <c r="I165" s="62" t="s">
        <v>3034</v>
      </c>
      <c r="J165" s="61" t="s">
        <v>3033</v>
      </c>
      <c r="K165" s="8" t="s">
        <v>508</v>
      </c>
      <c r="L165" s="8" t="s">
        <v>746</v>
      </c>
      <c r="N165" s="7"/>
      <c r="O165" s="7"/>
      <c r="P165" s="7"/>
      <c r="Q165" s="7"/>
      <c r="R165" s="7"/>
      <c r="S165" s="7"/>
      <c r="T165" s="7"/>
      <c r="U165" s="7"/>
      <c r="V165" s="7"/>
      <c r="W165" s="7"/>
      <c r="X165" s="7"/>
      <c r="Y165" s="7"/>
      <c r="Z165" s="7"/>
      <c r="AA165" s="7"/>
      <c r="AB165" s="7"/>
      <c r="AC165" s="7"/>
      <c r="AD165" s="7"/>
      <c r="AE165" s="7"/>
      <c r="AF165" s="7"/>
      <c r="AG165" s="7"/>
      <c r="AH165" s="7"/>
      <c r="AI165" s="7"/>
      <c r="AJ165" s="7"/>
      <c r="AK165" s="7"/>
      <c r="AL165" s="7"/>
      <c r="AM165" s="7"/>
      <c r="AN165" s="7"/>
      <c r="AO165" s="7"/>
      <c r="AP165" s="7"/>
      <c r="AQ165" s="7"/>
      <c r="AR165" s="7"/>
      <c r="AS165" s="7"/>
      <c r="AT165" s="7"/>
      <c r="AU165" s="7"/>
    </row>
    <row r="166" spans="1:47">
      <c r="A166" s="7"/>
      <c r="B166" s="7"/>
      <c r="C166" s="7"/>
      <c r="D166" s="7"/>
      <c r="E166" s="7"/>
      <c r="F166" s="7"/>
      <c r="G166" s="7"/>
      <c r="H166" s="7"/>
      <c r="I166" s="7" t="s">
        <v>3035</v>
      </c>
      <c r="J166" s="8" t="s">
        <v>3036</v>
      </c>
      <c r="K166" s="8" t="s">
        <v>508</v>
      </c>
      <c r="L166" s="8" t="s">
        <v>746</v>
      </c>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c r="AM166" s="7"/>
      <c r="AN166" s="7"/>
      <c r="AO166" s="7"/>
      <c r="AP166" s="7"/>
      <c r="AQ166" s="7"/>
      <c r="AR166" s="7"/>
      <c r="AS166" s="7"/>
      <c r="AT166" s="7"/>
      <c r="AU166" s="7"/>
    </row>
    <row r="167" spans="1:47">
      <c r="A167" s="7" t="s">
        <v>880</v>
      </c>
      <c r="B167" s="8" t="s">
        <v>848</v>
      </c>
      <c r="C167" s="8" t="s">
        <v>879</v>
      </c>
      <c r="D167" s="8" t="s">
        <v>850</v>
      </c>
      <c r="E167" s="8" t="s">
        <v>851</v>
      </c>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c r="AG167" s="7"/>
      <c r="AH167" s="7"/>
      <c r="AI167" s="7"/>
      <c r="AJ167" s="7"/>
      <c r="AK167" s="7"/>
      <c r="AL167" s="7"/>
      <c r="AM167" s="7"/>
      <c r="AN167" s="7"/>
      <c r="AO167" s="7"/>
      <c r="AP167" s="7"/>
      <c r="AQ167" s="7"/>
      <c r="AR167" s="7"/>
      <c r="AS167" s="7"/>
      <c r="AT167" s="7"/>
      <c r="AU167" s="7"/>
    </row>
    <row r="168" spans="1:47">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c r="AH168" s="7"/>
      <c r="AI168" s="7"/>
      <c r="AJ168" s="7"/>
      <c r="AK168" s="7"/>
      <c r="AL168" s="7"/>
      <c r="AM168" s="7"/>
      <c r="AN168" s="7"/>
      <c r="AO168" s="7"/>
      <c r="AP168" s="7"/>
      <c r="AQ168" s="7"/>
      <c r="AR168" s="7"/>
      <c r="AS168" s="7"/>
      <c r="AT168" s="7"/>
      <c r="AU168" s="7"/>
    </row>
    <row r="169" spans="1:47">
      <c r="A169" s="7" t="s">
        <v>881</v>
      </c>
      <c r="B169" s="8" t="s">
        <v>848</v>
      </c>
      <c r="C169" s="8" t="s">
        <v>879</v>
      </c>
      <c r="D169" s="8" t="s">
        <v>850</v>
      </c>
      <c r="E169" s="8" t="s">
        <v>851</v>
      </c>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c r="AO169" s="7"/>
      <c r="AP169" s="7"/>
      <c r="AQ169" s="7"/>
      <c r="AR169" s="7"/>
      <c r="AS169" s="7"/>
      <c r="AT169" s="7"/>
      <c r="AU169" s="7"/>
    </row>
    <row r="170" spans="1:47">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c r="AI170" s="7"/>
      <c r="AJ170" s="7"/>
      <c r="AK170" s="7"/>
      <c r="AL170" s="7"/>
      <c r="AM170" s="7"/>
      <c r="AN170" s="7"/>
      <c r="AO170" s="7"/>
      <c r="AP170" s="7"/>
      <c r="AQ170" s="7"/>
      <c r="AR170" s="7"/>
      <c r="AS170" s="7"/>
      <c r="AT170" s="7"/>
      <c r="AU170" s="7"/>
    </row>
    <row r="171" spans="1:47">
      <c r="A171" s="7" t="s">
        <v>882</v>
      </c>
      <c r="B171" s="8" t="s">
        <v>848</v>
      </c>
      <c r="C171" s="8" t="s">
        <v>879</v>
      </c>
      <c r="D171" s="8" t="s">
        <v>850</v>
      </c>
      <c r="E171" s="8" t="s">
        <v>851</v>
      </c>
      <c r="F171" s="7"/>
      <c r="G171" s="7"/>
      <c r="H171" s="7"/>
      <c r="I171" s="7" t="s">
        <v>3043</v>
      </c>
      <c r="J171" s="8" t="s">
        <v>3045</v>
      </c>
      <c r="K171" s="8" t="s">
        <v>3044</v>
      </c>
      <c r="L171" s="8" t="s">
        <v>508</v>
      </c>
      <c r="M171" s="8" t="s">
        <v>746</v>
      </c>
      <c r="N171" s="7"/>
      <c r="O171" s="7"/>
      <c r="P171" s="7"/>
      <c r="Q171" s="7"/>
      <c r="R171" s="7"/>
      <c r="S171" s="7"/>
      <c r="T171" s="7"/>
      <c r="U171" s="7"/>
      <c r="V171" s="7"/>
      <c r="W171" s="7"/>
      <c r="X171" s="7"/>
      <c r="Y171" s="7"/>
      <c r="Z171" s="7"/>
      <c r="AA171" s="7"/>
      <c r="AB171" s="7"/>
      <c r="AC171" s="7"/>
      <c r="AD171" s="7"/>
      <c r="AE171" s="7"/>
      <c r="AF171" s="7"/>
      <c r="AG171" s="7"/>
      <c r="AH171" s="7"/>
      <c r="AI171" s="7"/>
      <c r="AJ171" s="7"/>
      <c r="AK171" s="7"/>
      <c r="AL171" s="7"/>
      <c r="AM171" s="7"/>
      <c r="AN171" s="7"/>
      <c r="AO171" s="7"/>
      <c r="AP171" s="7"/>
      <c r="AQ171" s="7"/>
      <c r="AR171" s="7"/>
      <c r="AS171" s="7"/>
      <c r="AT171" s="7"/>
      <c r="AU171" s="7"/>
    </row>
    <row r="172" spans="1:47">
      <c r="A172" s="7"/>
      <c r="B172" s="7"/>
      <c r="C172" s="7"/>
      <c r="D172" s="7"/>
      <c r="E172" s="7"/>
      <c r="F172" s="7"/>
      <c r="G172" s="7"/>
      <c r="H172" s="7"/>
      <c r="I172" s="7"/>
      <c r="K172" s="7"/>
      <c r="L172" s="7"/>
      <c r="M172" s="7"/>
      <c r="N172" s="7"/>
      <c r="O172" s="7"/>
      <c r="P172" s="7"/>
      <c r="Q172" s="7"/>
      <c r="R172" s="7"/>
      <c r="S172" s="7"/>
      <c r="T172" s="7"/>
      <c r="U172" s="7"/>
      <c r="V172" s="7"/>
      <c r="W172" s="7"/>
      <c r="X172" s="7"/>
      <c r="Y172" s="7"/>
      <c r="Z172" s="7"/>
      <c r="AA172" s="7"/>
      <c r="AB172" s="7"/>
      <c r="AC172" s="7"/>
      <c r="AD172" s="7"/>
      <c r="AE172" s="7"/>
      <c r="AF172" s="7"/>
      <c r="AG172" s="7"/>
      <c r="AH172" s="7"/>
      <c r="AI172" s="7"/>
      <c r="AJ172" s="7"/>
      <c r="AK172" s="7"/>
      <c r="AL172" s="7"/>
      <c r="AM172" s="7"/>
      <c r="AN172" s="7"/>
      <c r="AO172" s="7"/>
      <c r="AP172" s="7"/>
      <c r="AQ172" s="7"/>
      <c r="AR172" s="7"/>
      <c r="AS172" s="7"/>
      <c r="AT172" s="7"/>
      <c r="AU172" s="7"/>
    </row>
    <row r="173" spans="1:47">
      <c r="A173" s="7" t="s">
        <v>883</v>
      </c>
      <c r="B173" s="8" t="s">
        <v>848</v>
      </c>
      <c r="C173" s="8" t="s">
        <v>879</v>
      </c>
      <c r="D173" s="8" t="s">
        <v>850</v>
      </c>
      <c r="E173" s="8" t="s">
        <v>851</v>
      </c>
      <c r="F173" s="7"/>
      <c r="G173" s="7"/>
      <c r="H173" s="7"/>
      <c r="I173" s="62" t="s">
        <v>4771</v>
      </c>
      <c r="J173" s="61" t="s">
        <v>508</v>
      </c>
      <c r="K173" s="8" t="s">
        <v>746</v>
      </c>
      <c r="L173" s="8" t="s">
        <v>4772</v>
      </c>
      <c r="N173" s="7"/>
      <c r="O173" s="7"/>
      <c r="P173" s="7"/>
      <c r="Q173" s="7"/>
      <c r="R173" s="7"/>
      <c r="S173" s="7"/>
      <c r="T173" s="7"/>
      <c r="U173" s="7"/>
      <c r="V173" s="7"/>
      <c r="W173" s="7"/>
      <c r="X173" s="7"/>
      <c r="Y173" s="7"/>
      <c r="Z173" s="7"/>
      <c r="AA173" s="7"/>
      <c r="AB173" s="7"/>
      <c r="AC173" s="7"/>
      <c r="AD173" s="7"/>
      <c r="AE173" s="7"/>
      <c r="AF173" s="7"/>
      <c r="AG173" s="7"/>
      <c r="AH173" s="7"/>
      <c r="AI173" s="7"/>
      <c r="AJ173" s="7"/>
      <c r="AK173" s="7"/>
      <c r="AL173" s="7"/>
      <c r="AM173" s="7"/>
      <c r="AN173" s="7"/>
      <c r="AO173" s="7"/>
      <c r="AP173" s="7"/>
      <c r="AQ173" s="7"/>
      <c r="AR173" s="7"/>
      <c r="AS173" s="7"/>
      <c r="AT173" s="7"/>
      <c r="AU173" s="7"/>
    </row>
    <row r="174" spans="1:47">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7"/>
      <c r="AL174" s="7"/>
      <c r="AM174" s="7"/>
      <c r="AN174" s="7"/>
      <c r="AO174" s="7"/>
      <c r="AP174" s="7"/>
      <c r="AQ174" s="7"/>
      <c r="AR174" s="7"/>
      <c r="AS174" s="7"/>
      <c r="AT174" s="7"/>
      <c r="AU174" s="7"/>
    </row>
    <row r="175" spans="1:47">
      <c r="A175" s="7" t="s">
        <v>3088</v>
      </c>
      <c r="B175" s="8" t="s">
        <v>3016</v>
      </c>
      <c r="C175" s="8" t="s">
        <v>3017</v>
      </c>
      <c r="D175" s="8" t="s">
        <v>508</v>
      </c>
      <c r="E175" s="8" t="s">
        <v>746</v>
      </c>
      <c r="F175" s="7"/>
      <c r="G175" s="7"/>
      <c r="H175" s="7"/>
      <c r="I175" s="7" t="s">
        <v>4777</v>
      </c>
      <c r="J175" s="8" t="s">
        <v>3045</v>
      </c>
      <c r="K175" s="61" t="s">
        <v>508</v>
      </c>
      <c r="L175" s="8" t="s">
        <v>746</v>
      </c>
      <c r="M175" s="7"/>
      <c r="N175" s="7"/>
      <c r="O175" s="7"/>
      <c r="P175" s="7"/>
      <c r="Q175" s="7"/>
      <c r="R175" s="7"/>
      <c r="S175" s="7"/>
      <c r="T175" s="7"/>
      <c r="U175" s="7"/>
      <c r="V175" s="7"/>
      <c r="W175" s="7"/>
      <c r="X175" s="7"/>
      <c r="Y175" s="7"/>
      <c r="Z175" s="7"/>
      <c r="AA175" s="7"/>
      <c r="AB175" s="7"/>
      <c r="AC175" s="7"/>
      <c r="AD175" s="7"/>
      <c r="AE175" s="7"/>
      <c r="AF175" s="7"/>
      <c r="AG175" s="7"/>
      <c r="AH175" s="7"/>
      <c r="AI175" s="7"/>
      <c r="AJ175" s="7"/>
      <c r="AK175" s="7"/>
      <c r="AL175" s="7"/>
      <c r="AM175" s="7"/>
      <c r="AN175" s="7"/>
      <c r="AO175" s="7"/>
      <c r="AP175" s="7"/>
      <c r="AQ175" s="7"/>
      <c r="AR175" s="7"/>
      <c r="AS175" s="7"/>
      <c r="AT175" s="7"/>
      <c r="AU175" s="7"/>
    </row>
    <row r="176" spans="1:47">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c r="AM176" s="7"/>
      <c r="AN176" s="7"/>
      <c r="AO176" s="7"/>
      <c r="AP176" s="7"/>
      <c r="AQ176" s="7"/>
      <c r="AR176" s="7"/>
      <c r="AS176" s="7"/>
      <c r="AT176" s="7"/>
      <c r="AU176" s="7"/>
    </row>
    <row r="177" spans="1:47">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c r="AI177" s="7"/>
      <c r="AJ177" s="7"/>
      <c r="AK177" s="7"/>
      <c r="AL177" s="7"/>
      <c r="AM177" s="7"/>
      <c r="AN177" s="7"/>
      <c r="AO177" s="7"/>
      <c r="AP177" s="7"/>
      <c r="AQ177" s="7"/>
      <c r="AR177" s="7"/>
      <c r="AS177" s="7"/>
      <c r="AT177" s="7"/>
      <c r="AU177" s="7"/>
    </row>
    <row r="178" spans="1:47">
      <c r="A178" s="7" t="s">
        <v>884</v>
      </c>
      <c r="B178" s="8" t="s">
        <v>848</v>
      </c>
      <c r="C178" s="8" t="s">
        <v>879</v>
      </c>
      <c r="D178" s="8" t="s">
        <v>850</v>
      </c>
      <c r="E178" s="8" t="s">
        <v>851</v>
      </c>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c r="AI178" s="7"/>
      <c r="AJ178" s="7"/>
      <c r="AK178" s="7"/>
      <c r="AL178" s="7"/>
      <c r="AM178" s="7"/>
      <c r="AN178" s="7"/>
      <c r="AO178" s="7"/>
      <c r="AP178" s="7"/>
      <c r="AQ178" s="7"/>
      <c r="AR178" s="7"/>
      <c r="AS178" s="7"/>
      <c r="AT178" s="7"/>
      <c r="AU178" s="7"/>
    </row>
    <row r="179" spans="1:47">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c r="AI179" s="7"/>
      <c r="AJ179" s="7"/>
      <c r="AK179" s="7"/>
      <c r="AL179" s="7"/>
      <c r="AM179" s="7"/>
      <c r="AN179" s="7"/>
      <c r="AO179" s="7"/>
      <c r="AP179" s="7"/>
      <c r="AQ179" s="7"/>
      <c r="AR179" s="7"/>
      <c r="AS179" s="7"/>
      <c r="AT179" s="7"/>
      <c r="AU179" s="7"/>
    </row>
    <row r="180" spans="1:47">
      <c r="A180" s="7" t="s">
        <v>885</v>
      </c>
      <c r="B180" s="8" t="s">
        <v>886</v>
      </c>
      <c r="C180" s="8" t="s">
        <v>887</v>
      </c>
      <c r="D180" s="8" t="s">
        <v>888</v>
      </c>
      <c r="E180" s="8" t="s">
        <v>889</v>
      </c>
      <c r="F180" s="8" t="s">
        <v>890</v>
      </c>
      <c r="G180" s="8" t="s">
        <v>891</v>
      </c>
      <c r="H180" s="8" t="s">
        <v>746</v>
      </c>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c r="AI180" s="7"/>
      <c r="AJ180" s="7"/>
      <c r="AK180" s="7"/>
      <c r="AL180" s="7"/>
      <c r="AM180" s="7"/>
      <c r="AN180" s="7"/>
      <c r="AO180" s="7"/>
      <c r="AP180" s="7"/>
      <c r="AQ180" s="7"/>
      <c r="AR180" s="7"/>
      <c r="AS180" s="7"/>
      <c r="AT180" s="7"/>
      <c r="AU180" s="7"/>
    </row>
    <row r="181" spans="1:47">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c r="AG181" s="7"/>
      <c r="AH181" s="7"/>
      <c r="AI181" s="7"/>
      <c r="AJ181" s="7"/>
      <c r="AK181" s="7"/>
      <c r="AL181" s="7"/>
      <c r="AM181" s="7"/>
      <c r="AN181" s="7"/>
      <c r="AO181" s="7"/>
      <c r="AP181" s="7"/>
      <c r="AQ181" s="7"/>
      <c r="AR181" s="7"/>
      <c r="AS181" s="7"/>
      <c r="AT181" s="7"/>
      <c r="AU181" s="7"/>
    </row>
    <row r="182" spans="1:47">
      <c r="A182" s="7" t="s">
        <v>892</v>
      </c>
      <c r="B182" s="8" t="s">
        <v>893</v>
      </c>
      <c r="C182" s="8" t="s">
        <v>508</v>
      </c>
      <c r="D182" s="8" t="s">
        <v>746</v>
      </c>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c r="AI182" s="7"/>
      <c r="AJ182" s="7"/>
      <c r="AK182" s="7"/>
      <c r="AL182" s="7"/>
      <c r="AM182" s="7"/>
      <c r="AN182" s="7"/>
      <c r="AO182" s="7"/>
      <c r="AP182" s="7"/>
      <c r="AQ182" s="7"/>
      <c r="AR182" s="7"/>
      <c r="AS182" s="7"/>
      <c r="AT182" s="7"/>
      <c r="AU182" s="7"/>
    </row>
    <row r="183" spans="1:47">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c r="AH183" s="7"/>
      <c r="AI183" s="7"/>
      <c r="AJ183" s="7"/>
      <c r="AK183" s="7"/>
      <c r="AL183" s="7"/>
      <c r="AM183" s="7"/>
      <c r="AN183" s="7"/>
      <c r="AO183" s="7"/>
      <c r="AP183" s="7"/>
      <c r="AQ183" s="7"/>
      <c r="AR183" s="7"/>
      <c r="AS183" s="7"/>
      <c r="AT183" s="7"/>
      <c r="AU183" s="7"/>
    </row>
    <row r="184" spans="1:47">
      <c r="A184" s="7" t="s">
        <v>894</v>
      </c>
      <c r="B184" s="8" t="s">
        <v>848</v>
      </c>
      <c r="C184" s="8" t="s">
        <v>879</v>
      </c>
      <c r="D184" s="8" t="s">
        <v>850</v>
      </c>
      <c r="E184" s="8" t="s">
        <v>851</v>
      </c>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c r="AH184" s="7"/>
      <c r="AI184" s="7"/>
      <c r="AJ184" s="7"/>
      <c r="AK184" s="7"/>
      <c r="AL184" s="7"/>
      <c r="AM184" s="7"/>
      <c r="AN184" s="7"/>
      <c r="AO184" s="7"/>
      <c r="AP184" s="7"/>
      <c r="AQ184" s="7"/>
      <c r="AR184" s="7"/>
      <c r="AS184" s="7"/>
      <c r="AT184" s="7"/>
      <c r="AU184" s="7"/>
    </row>
    <row r="185" spans="1:47">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c r="AG185" s="7"/>
      <c r="AH185" s="7"/>
      <c r="AI185" s="7"/>
      <c r="AJ185" s="7"/>
      <c r="AK185" s="7"/>
      <c r="AL185" s="7"/>
      <c r="AM185" s="7"/>
      <c r="AN185" s="7"/>
      <c r="AO185" s="7"/>
      <c r="AP185" s="7"/>
      <c r="AQ185" s="7"/>
      <c r="AR185" s="7"/>
      <c r="AS185" s="7"/>
      <c r="AT185" s="7"/>
      <c r="AU185" s="7"/>
    </row>
    <row r="186" spans="1:47">
      <c r="A186" s="7" t="s">
        <v>895</v>
      </c>
      <c r="B186" s="8" t="s">
        <v>886</v>
      </c>
      <c r="C186" s="8" t="s">
        <v>887</v>
      </c>
      <c r="D186" s="8" t="s">
        <v>888</v>
      </c>
      <c r="E186" s="8" t="s">
        <v>889</v>
      </c>
      <c r="F186" s="8" t="s">
        <v>890</v>
      </c>
      <c r="G186" s="8" t="s">
        <v>896</v>
      </c>
      <c r="H186" s="8" t="s">
        <v>746</v>
      </c>
      <c r="I186" s="7"/>
      <c r="J186" s="7"/>
      <c r="K186" s="7"/>
      <c r="L186" s="7"/>
      <c r="M186" s="7"/>
      <c r="N186" s="7"/>
      <c r="O186" s="7"/>
      <c r="P186" s="7"/>
      <c r="Q186" s="7"/>
      <c r="R186" s="7"/>
      <c r="S186" s="7"/>
      <c r="T186" s="7"/>
      <c r="U186" s="7"/>
      <c r="V186" s="7"/>
      <c r="W186" s="7"/>
      <c r="X186" s="7"/>
      <c r="Y186" s="7"/>
      <c r="Z186" s="7"/>
      <c r="AA186" s="7"/>
      <c r="AB186" s="7"/>
      <c r="AC186" s="7"/>
      <c r="AD186" s="7"/>
      <c r="AE186" s="7"/>
      <c r="AF186" s="7"/>
      <c r="AG186" s="7"/>
      <c r="AH186" s="7"/>
      <c r="AI186" s="7"/>
      <c r="AJ186" s="7"/>
      <c r="AK186" s="7"/>
      <c r="AL186" s="7"/>
      <c r="AM186" s="7"/>
      <c r="AN186" s="7"/>
      <c r="AO186" s="7"/>
      <c r="AP186" s="7"/>
      <c r="AQ186" s="7"/>
      <c r="AR186" s="7"/>
      <c r="AS186" s="7"/>
      <c r="AT186" s="7"/>
      <c r="AU186" s="7"/>
    </row>
    <row r="187" spans="1:47">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c r="AI187" s="7"/>
      <c r="AJ187" s="7"/>
      <c r="AK187" s="7"/>
      <c r="AL187" s="7"/>
      <c r="AM187" s="7"/>
      <c r="AN187" s="7"/>
      <c r="AO187" s="7"/>
      <c r="AP187" s="7"/>
      <c r="AQ187" s="7"/>
      <c r="AR187" s="7"/>
      <c r="AS187" s="7"/>
      <c r="AT187" s="7"/>
      <c r="AU187" s="7"/>
    </row>
    <row r="188" spans="1:47">
      <c r="A188" s="7" t="s">
        <v>897</v>
      </c>
      <c r="B188" s="8" t="s">
        <v>893</v>
      </c>
      <c r="C188" s="8" t="s">
        <v>508</v>
      </c>
      <c r="D188" s="8" t="s">
        <v>746</v>
      </c>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c r="AF188" s="7"/>
      <c r="AG188" s="7"/>
      <c r="AH188" s="7"/>
      <c r="AI188" s="7"/>
      <c r="AJ188" s="7"/>
      <c r="AK188" s="7"/>
      <c r="AL188" s="7"/>
      <c r="AM188" s="7"/>
      <c r="AN188" s="7"/>
      <c r="AO188" s="7"/>
      <c r="AP188" s="7"/>
      <c r="AQ188" s="7"/>
      <c r="AR188" s="7"/>
      <c r="AS188" s="7"/>
      <c r="AT188" s="7"/>
      <c r="AU188" s="7"/>
    </row>
    <row r="189" spans="1:47">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c r="AE189" s="7"/>
      <c r="AF189" s="7"/>
      <c r="AG189" s="7"/>
      <c r="AH189" s="7"/>
      <c r="AI189" s="7"/>
      <c r="AJ189" s="7"/>
      <c r="AK189" s="7"/>
      <c r="AL189" s="7"/>
      <c r="AM189" s="7"/>
      <c r="AN189" s="7"/>
      <c r="AO189" s="7"/>
      <c r="AP189" s="7"/>
      <c r="AQ189" s="7"/>
      <c r="AR189" s="7"/>
      <c r="AS189" s="7"/>
      <c r="AT189" s="7"/>
      <c r="AU189" s="7"/>
    </row>
    <row r="190" spans="1:47">
      <c r="A190" s="7" t="s">
        <v>898</v>
      </c>
      <c r="B190" s="8" t="s">
        <v>848</v>
      </c>
      <c r="C190" s="8" t="s">
        <v>874</v>
      </c>
      <c r="D190" s="8" t="s">
        <v>875</v>
      </c>
      <c r="E190" s="8" t="s">
        <v>876</v>
      </c>
      <c r="F190" s="8" t="s">
        <v>850</v>
      </c>
      <c r="G190" s="8" t="s">
        <v>851</v>
      </c>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7"/>
      <c r="AG190" s="7"/>
      <c r="AH190" s="7"/>
      <c r="AI190" s="7"/>
      <c r="AJ190" s="7"/>
      <c r="AK190" s="7"/>
      <c r="AL190" s="7"/>
      <c r="AM190" s="7"/>
      <c r="AN190" s="7"/>
      <c r="AO190" s="7"/>
      <c r="AP190" s="7"/>
      <c r="AQ190" s="7"/>
      <c r="AR190" s="7"/>
      <c r="AS190" s="7"/>
      <c r="AT190" s="7"/>
      <c r="AU190" s="7"/>
    </row>
    <row r="191" spans="1:47">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c r="AA191" s="7"/>
      <c r="AB191" s="7"/>
      <c r="AC191" s="7"/>
      <c r="AD191" s="7"/>
      <c r="AE191" s="7"/>
      <c r="AF191" s="7"/>
      <c r="AG191" s="7"/>
      <c r="AH191" s="7"/>
      <c r="AI191" s="7"/>
      <c r="AJ191" s="7"/>
      <c r="AK191" s="7"/>
      <c r="AL191" s="7"/>
      <c r="AM191" s="7"/>
      <c r="AN191" s="7"/>
      <c r="AO191" s="7"/>
      <c r="AP191" s="7"/>
      <c r="AQ191" s="7"/>
      <c r="AR191" s="7"/>
      <c r="AS191" s="7"/>
      <c r="AT191" s="7"/>
      <c r="AU191" s="7"/>
    </row>
    <row r="192" spans="1:47">
      <c r="A192" s="7" t="s">
        <v>899</v>
      </c>
      <c r="B192" s="8" t="s">
        <v>848</v>
      </c>
      <c r="C192" s="8" t="s">
        <v>849</v>
      </c>
      <c r="D192" s="8" t="s">
        <v>850</v>
      </c>
      <c r="E192" s="8" t="s">
        <v>851</v>
      </c>
      <c r="F192" s="7"/>
      <c r="G192" s="7"/>
      <c r="H192" s="7"/>
      <c r="I192" s="7"/>
      <c r="J192" s="7"/>
      <c r="K192" s="7"/>
      <c r="L192" s="7"/>
      <c r="M192" s="7"/>
      <c r="N192" s="7"/>
      <c r="O192" s="7"/>
      <c r="P192" s="7"/>
      <c r="Q192" s="7"/>
      <c r="R192" s="7"/>
      <c r="S192" s="7"/>
      <c r="T192" s="7"/>
      <c r="U192" s="7"/>
      <c r="V192" s="7"/>
      <c r="W192" s="7"/>
      <c r="X192" s="7"/>
      <c r="Y192" s="7"/>
      <c r="Z192" s="7"/>
      <c r="AA192" s="7"/>
      <c r="AB192" s="7"/>
      <c r="AC192" s="7"/>
      <c r="AD192" s="7"/>
      <c r="AE192" s="7"/>
      <c r="AF192" s="7"/>
      <c r="AG192" s="7"/>
      <c r="AH192" s="7"/>
      <c r="AI192" s="7"/>
      <c r="AJ192" s="7"/>
      <c r="AK192" s="7"/>
      <c r="AL192" s="7"/>
      <c r="AM192" s="7"/>
      <c r="AN192" s="7"/>
      <c r="AO192" s="7"/>
      <c r="AP192" s="7"/>
      <c r="AQ192" s="7"/>
      <c r="AR192" s="7"/>
      <c r="AS192" s="7"/>
      <c r="AT192" s="7"/>
      <c r="AU192" s="7"/>
    </row>
    <row r="193" spans="1:47">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c r="AA193" s="7"/>
      <c r="AB193" s="7"/>
      <c r="AC193" s="7"/>
      <c r="AD193" s="7"/>
      <c r="AE193" s="7"/>
      <c r="AF193" s="7"/>
      <c r="AG193" s="7"/>
      <c r="AH193" s="7"/>
      <c r="AI193" s="7"/>
      <c r="AJ193" s="7"/>
      <c r="AK193" s="7"/>
      <c r="AL193" s="7"/>
      <c r="AM193" s="7"/>
      <c r="AN193" s="7"/>
      <c r="AO193" s="7"/>
      <c r="AP193" s="7"/>
      <c r="AQ193" s="7"/>
      <c r="AR193" s="7"/>
      <c r="AS193" s="7"/>
      <c r="AT193" s="7"/>
      <c r="AU193" s="7"/>
    </row>
    <row r="194" spans="1:47">
      <c r="A194" s="7" t="s">
        <v>867</v>
      </c>
      <c r="B194" s="8" t="s">
        <v>848</v>
      </c>
      <c r="C194" s="8" t="s">
        <v>849</v>
      </c>
      <c r="D194" s="8" t="s">
        <v>850</v>
      </c>
      <c r="E194" s="8" t="s">
        <v>851</v>
      </c>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c r="AF194" s="7"/>
      <c r="AG194" s="7"/>
      <c r="AH194" s="7"/>
      <c r="AI194" s="7"/>
      <c r="AJ194" s="7"/>
      <c r="AK194" s="7"/>
      <c r="AL194" s="7"/>
      <c r="AM194" s="7"/>
      <c r="AN194" s="7"/>
      <c r="AO194" s="7"/>
      <c r="AP194" s="7"/>
      <c r="AQ194" s="7"/>
      <c r="AR194" s="7"/>
      <c r="AS194" s="7"/>
      <c r="AT194" s="7"/>
      <c r="AU194" s="7"/>
    </row>
    <row r="195" spans="1:47">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c r="AA195" s="7"/>
      <c r="AB195" s="7"/>
      <c r="AC195" s="7"/>
      <c r="AD195" s="7"/>
      <c r="AE195" s="7"/>
      <c r="AF195" s="7"/>
      <c r="AG195" s="7"/>
      <c r="AH195" s="7"/>
      <c r="AI195" s="7"/>
      <c r="AJ195" s="7"/>
      <c r="AK195" s="7"/>
      <c r="AL195" s="7"/>
      <c r="AM195" s="7"/>
      <c r="AN195" s="7"/>
      <c r="AO195" s="7"/>
      <c r="AP195" s="7"/>
      <c r="AQ195" s="7"/>
      <c r="AR195" s="7"/>
      <c r="AS195" s="7"/>
      <c r="AT195" s="7"/>
      <c r="AU195" s="7"/>
    </row>
    <row r="196" spans="1:47">
      <c r="A196" s="7" t="s">
        <v>900</v>
      </c>
      <c r="B196" s="8" t="s">
        <v>848</v>
      </c>
      <c r="C196" s="8" t="s">
        <v>849</v>
      </c>
      <c r="D196" s="8" t="s">
        <v>850</v>
      </c>
      <c r="E196" s="8" t="s">
        <v>851</v>
      </c>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c r="AG196" s="7"/>
      <c r="AH196" s="7"/>
      <c r="AI196" s="7"/>
      <c r="AJ196" s="7"/>
      <c r="AK196" s="7"/>
      <c r="AL196" s="7"/>
      <c r="AM196" s="7"/>
      <c r="AN196" s="7"/>
      <c r="AO196" s="7"/>
      <c r="AP196" s="7"/>
      <c r="AQ196" s="7"/>
      <c r="AR196" s="7"/>
      <c r="AS196" s="7"/>
      <c r="AT196" s="7"/>
      <c r="AU196" s="7"/>
    </row>
    <row r="197" spans="1:47">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c r="AF197" s="7"/>
      <c r="AG197" s="7"/>
      <c r="AH197" s="7"/>
      <c r="AI197" s="7"/>
      <c r="AJ197" s="7"/>
      <c r="AK197" s="7"/>
      <c r="AL197" s="7"/>
      <c r="AM197" s="7"/>
      <c r="AN197" s="7"/>
      <c r="AO197" s="7"/>
      <c r="AP197" s="7"/>
      <c r="AQ197" s="7"/>
      <c r="AR197" s="7"/>
      <c r="AS197" s="7"/>
      <c r="AT197" s="7"/>
      <c r="AU197" s="7"/>
    </row>
    <row r="198" spans="1:47">
      <c r="A198" s="7" t="s">
        <v>901</v>
      </c>
      <c r="B198" s="8" t="s">
        <v>848</v>
      </c>
      <c r="C198" s="8" t="s">
        <v>849</v>
      </c>
      <c r="D198" s="8" t="s">
        <v>850</v>
      </c>
      <c r="E198" s="8" t="s">
        <v>851</v>
      </c>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7"/>
      <c r="AG198" s="7"/>
      <c r="AH198" s="7"/>
      <c r="AI198" s="7"/>
      <c r="AJ198" s="7"/>
      <c r="AK198" s="7"/>
      <c r="AL198" s="7"/>
      <c r="AM198" s="7"/>
      <c r="AN198" s="7"/>
      <c r="AO198" s="7"/>
      <c r="AP198" s="7"/>
      <c r="AQ198" s="7"/>
      <c r="AR198" s="7"/>
      <c r="AS198" s="7"/>
      <c r="AT198" s="7"/>
      <c r="AU198" s="7"/>
    </row>
    <row r="199" spans="1:47">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c r="AA199" s="7"/>
      <c r="AB199" s="7"/>
      <c r="AC199" s="7"/>
      <c r="AD199" s="7"/>
      <c r="AE199" s="7"/>
      <c r="AF199" s="7"/>
      <c r="AG199" s="7"/>
      <c r="AH199" s="7"/>
      <c r="AI199" s="7"/>
      <c r="AJ199" s="7"/>
      <c r="AK199" s="7"/>
      <c r="AL199" s="7"/>
      <c r="AM199" s="7"/>
      <c r="AN199" s="7"/>
      <c r="AO199" s="7"/>
      <c r="AP199" s="7"/>
      <c r="AQ199" s="7"/>
      <c r="AR199" s="7"/>
      <c r="AS199" s="7"/>
      <c r="AT199" s="7"/>
      <c r="AU199" s="7"/>
    </row>
    <row r="200" spans="1:47">
      <c r="A200" s="7" t="s">
        <v>902</v>
      </c>
      <c r="B200" s="8" t="s">
        <v>903</v>
      </c>
      <c r="C200" s="8" t="s">
        <v>904</v>
      </c>
      <c r="D200" s="8" t="s">
        <v>905</v>
      </c>
      <c r="E200" s="8" t="s">
        <v>851</v>
      </c>
      <c r="F200" s="7"/>
      <c r="G200" s="7"/>
      <c r="H200" s="7"/>
      <c r="I200" s="7"/>
      <c r="J200" s="7"/>
      <c r="K200" s="7"/>
      <c r="L200" s="7"/>
      <c r="M200" s="7"/>
      <c r="N200" s="7"/>
      <c r="O200" s="7"/>
      <c r="P200" s="7"/>
      <c r="Q200" s="7"/>
      <c r="R200" s="7"/>
      <c r="S200" s="7"/>
      <c r="T200" s="7"/>
      <c r="U200" s="7"/>
      <c r="V200" s="7"/>
      <c r="W200" s="7"/>
      <c r="X200" s="7"/>
      <c r="Y200" s="7"/>
      <c r="Z200" s="7"/>
      <c r="AA200" s="7"/>
      <c r="AB200" s="7"/>
      <c r="AC200" s="7"/>
      <c r="AD200" s="7"/>
      <c r="AE200" s="7"/>
      <c r="AF200" s="7"/>
      <c r="AG200" s="7"/>
      <c r="AH200" s="7"/>
      <c r="AI200" s="7"/>
      <c r="AJ200" s="7"/>
      <c r="AK200" s="7"/>
      <c r="AL200" s="7"/>
      <c r="AM200" s="7"/>
      <c r="AN200" s="7"/>
      <c r="AO200" s="7"/>
      <c r="AP200" s="7"/>
      <c r="AQ200" s="7"/>
      <c r="AR200" s="7"/>
      <c r="AS200" s="7"/>
      <c r="AT200" s="7"/>
      <c r="AU200" s="7"/>
    </row>
    <row r="201" spans="1:47">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c r="AA201" s="7"/>
      <c r="AB201" s="7"/>
      <c r="AC201" s="7"/>
      <c r="AD201" s="7"/>
      <c r="AE201" s="7"/>
      <c r="AF201" s="7"/>
      <c r="AG201" s="7"/>
      <c r="AH201" s="7"/>
      <c r="AI201" s="7"/>
      <c r="AJ201" s="7"/>
      <c r="AK201" s="7"/>
      <c r="AL201" s="7"/>
      <c r="AM201" s="7"/>
      <c r="AN201" s="7"/>
      <c r="AO201" s="7"/>
      <c r="AP201" s="7"/>
      <c r="AQ201" s="7"/>
      <c r="AR201" s="7"/>
      <c r="AS201" s="7"/>
      <c r="AT201" s="7"/>
      <c r="AU201" s="7"/>
    </row>
    <row r="202" spans="1:47">
      <c r="A202" s="7" t="s">
        <v>3020</v>
      </c>
      <c r="B202" s="8" t="s">
        <v>848</v>
      </c>
      <c r="C202" s="8" t="s">
        <v>849</v>
      </c>
      <c r="D202" s="8" t="s">
        <v>850</v>
      </c>
      <c r="E202" s="8" t="s">
        <v>851</v>
      </c>
      <c r="F202" s="7"/>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c r="AG202" s="7"/>
      <c r="AH202" s="7"/>
      <c r="AI202" s="7"/>
      <c r="AJ202" s="7"/>
      <c r="AK202" s="7"/>
      <c r="AL202" s="7"/>
      <c r="AM202" s="7"/>
      <c r="AN202" s="7"/>
      <c r="AO202" s="7"/>
      <c r="AP202" s="7"/>
      <c r="AQ202" s="7"/>
      <c r="AR202" s="7"/>
      <c r="AS202" s="7"/>
      <c r="AT202" s="7"/>
      <c r="AU202" s="7"/>
    </row>
    <row r="203" spans="1:47">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c r="AF203" s="7"/>
      <c r="AG203" s="7"/>
      <c r="AH203" s="7"/>
      <c r="AI203" s="7"/>
      <c r="AJ203" s="7"/>
      <c r="AK203" s="7"/>
      <c r="AL203" s="7"/>
      <c r="AM203" s="7"/>
      <c r="AN203" s="7"/>
      <c r="AO203" s="7"/>
      <c r="AP203" s="7"/>
      <c r="AQ203" s="7"/>
      <c r="AR203" s="7"/>
      <c r="AS203" s="7"/>
      <c r="AT203" s="7"/>
      <c r="AU203" s="7"/>
    </row>
    <row r="204" spans="1:47">
      <c r="A204" s="7" t="s">
        <v>3021</v>
      </c>
      <c r="B204" s="8" t="s">
        <v>3022</v>
      </c>
      <c r="C204" s="8" t="s">
        <v>3023</v>
      </c>
      <c r="D204" s="8" t="s">
        <v>3024</v>
      </c>
      <c r="E204" s="8" t="s">
        <v>508</v>
      </c>
      <c r="F204" s="8" t="s">
        <v>746</v>
      </c>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c r="AF204" s="7"/>
      <c r="AG204" s="7"/>
      <c r="AH204" s="7"/>
      <c r="AI204" s="7"/>
      <c r="AJ204" s="7"/>
      <c r="AK204" s="7"/>
      <c r="AL204" s="7"/>
      <c r="AM204" s="7"/>
      <c r="AN204" s="7"/>
      <c r="AO204" s="7"/>
      <c r="AP204" s="7"/>
      <c r="AQ204" s="7"/>
      <c r="AR204" s="7"/>
      <c r="AS204" s="7"/>
      <c r="AT204" s="7"/>
      <c r="AU204" s="7"/>
    </row>
    <row r="205" spans="1:47">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c r="AA205" s="7"/>
      <c r="AB205" s="7"/>
      <c r="AC205" s="7"/>
      <c r="AD205" s="7"/>
      <c r="AE205" s="7"/>
      <c r="AF205" s="7"/>
      <c r="AG205" s="7"/>
      <c r="AH205" s="7"/>
      <c r="AI205" s="7"/>
      <c r="AJ205" s="7"/>
      <c r="AK205" s="7"/>
      <c r="AL205" s="7"/>
      <c r="AM205" s="7"/>
      <c r="AN205" s="7"/>
      <c r="AO205" s="7"/>
      <c r="AP205" s="7"/>
      <c r="AQ205" s="7"/>
      <c r="AR205" s="7"/>
      <c r="AS205" s="7"/>
      <c r="AT205" s="7"/>
      <c r="AU205" s="7"/>
    </row>
    <row r="206" spans="1:47">
      <c r="A206" s="7" t="s">
        <v>3025</v>
      </c>
      <c r="B206" s="8" t="s">
        <v>3026</v>
      </c>
      <c r="C206" s="8" t="s">
        <v>3027</v>
      </c>
      <c r="D206" s="8" t="s">
        <v>850</v>
      </c>
      <c r="E206" s="8" t="s">
        <v>851</v>
      </c>
      <c r="F206" s="7"/>
      <c r="G206" s="7"/>
      <c r="H206" s="7"/>
      <c r="I206" s="7"/>
      <c r="J206" s="7"/>
      <c r="K206" s="7"/>
      <c r="L206" s="7"/>
      <c r="M206" s="7"/>
      <c r="N206" s="7"/>
      <c r="O206" s="7"/>
      <c r="P206" s="7"/>
      <c r="Q206" s="7"/>
      <c r="R206" s="7"/>
      <c r="S206" s="7"/>
      <c r="T206" s="7"/>
      <c r="U206" s="7"/>
      <c r="V206" s="7"/>
      <c r="W206" s="7"/>
      <c r="X206" s="7"/>
      <c r="Y206" s="7"/>
      <c r="Z206" s="7"/>
      <c r="AA206" s="7"/>
      <c r="AB206" s="7"/>
      <c r="AC206" s="7"/>
      <c r="AD206" s="7"/>
      <c r="AE206" s="7"/>
      <c r="AF206" s="7"/>
      <c r="AG206" s="7"/>
      <c r="AH206" s="7"/>
      <c r="AI206" s="7"/>
      <c r="AJ206" s="7"/>
      <c r="AK206" s="7"/>
      <c r="AL206" s="7"/>
      <c r="AM206" s="7"/>
      <c r="AN206" s="7"/>
      <c r="AO206" s="7"/>
      <c r="AP206" s="7"/>
      <c r="AQ206" s="7"/>
      <c r="AR206" s="7"/>
      <c r="AS206" s="7"/>
      <c r="AT206" s="7"/>
      <c r="AU206" s="7"/>
    </row>
    <row r="207" spans="1:47">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c r="AA207" s="7"/>
      <c r="AB207" s="7"/>
      <c r="AC207" s="7"/>
      <c r="AD207" s="7"/>
      <c r="AE207" s="7"/>
      <c r="AF207" s="7"/>
      <c r="AG207" s="7"/>
      <c r="AH207" s="7"/>
      <c r="AI207" s="7"/>
      <c r="AJ207" s="7"/>
      <c r="AK207" s="7"/>
      <c r="AL207" s="7"/>
      <c r="AM207" s="7"/>
      <c r="AN207" s="7"/>
      <c r="AO207" s="7"/>
      <c r="AP207" s="7"/>
      <c r="AQ207" s="7"/>
      <c r="AR207" s="7"/>
      <c r="AS207" s="7"/>
      <c r="AT207" s="7"/>
      <c r="AU207" s="7"/>
    </row>
    <row r="208" spans="1:47">
      <c r="A208" s="7" t="s">
        <v>906</v>
      </c>
      <c r="B208" s="8" t="s">
        <v>2138</v>
      </c>
      <c r="C208" s="8" t="s">
        <v>2139</v>
      </c>
      <c r="D208" s="8" t="s">
        <v>2140</v>
      </c>
      <c r="E208" s="8" t="s">
        <v>2141</v>
      </c>
      <c r="F208" s="8" t="s">
        <v>2142</v>
      </c>
      <c r="G208" s="7" t="s">
        <v>746</v>
      </c>
      <c r="H208" s="7"/>
      <c r="I208" s="7"/>
      <c r="J208" s="7"/>
      <c r="K208" s="7"/>
      <c r="L208" s="7"/>
      <c r="M208" s="7"/>
      <c r="N208" s="7"/>
      <c r="O208" s="7"/>
      <c r="P208" s="7"/>
      <c r="Q208" s="7"/>
      <c r="R208" s="7"/>
      <c r="S208" s="7"/>
      <c r="T208" s="7"/>
      <c r="U208" s="7"/>
      <c r="V208" s="7"/>
      <c r="W208" s="7"/>
      <c r="X208" s="7"/>
      <c r="Y208" s="7"/>
      <c r="Z208" s="7"/>
      <c r="AA208" s="7"/>
      <c r="AB208" s="7"/>
      <c r="AC208" s="7"/>
      <c r="AD208" s="7"/>
      <c r="AE208" s="7"/>
      <c r="AF208" s="7"/>
      <c r="AG208" s="7"/>
      <c r="AH208" s="7"/>
      <c r="AI208" s="7"/>
      <c r="AJ208" s="7"/>
      <c r="AK208" s="7"/>
      <c r="AL208" s="7"/>
      <c r="AM208" s="7"/>
      <c r="AN208" s="7"/>
      <c r="AO208" s="7"/>
      <c r="AP208" s="7"/>
      <c r="AQ208" s="7"/>
      <c r="AR208" s="7"/>
      <c r="AS208" s="7"/>
      <c r="AT208" s="7"/>
      <c r="AU208" s="7"/>
    </row>
    <row r="209" spans="1:48">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c r="AA209" s="7"/>
      <c r="AB209" s="7"/>
      <c r="AC209" s="7"/>
      <c r="AD209" s="7"/>
      <c r="AE209" s="7"/>
      <c r="AF209" s="7"/>
      <c r="AG209" s="7"/>
      <c r="AH209" s="7"/>
      <c r="AI209" s="7"/>
      <c r="AJ209" s="7"/>
      <c r="AK209" s="7"/>
      <c r="AL209" s="7"/>
      <c r="AM209" s="7"/>
      <c r="AN209" s="7"/>
      <c r="AO209" s="7"/>
      <c r="AP209" s="7"/>
      <c r="AQ209" s="7"/>
      <c r="AR209" s="7"/>
      <c r="AS209" s="7"/>
      <c r="AT209" s="7"/>
      <c r="AU209" s="7"/>
    </row>
    <row r="210" spans="1:48">
      <c r="A210" s="7" t="s">
        <v>912</v>
      </c>
      <c r="B210" s="8" t="s">
        <v>913</v>
      </c>
      <c r="C210" s="8" t="s">
        <v>914</v>
      </c>
      <c r="D210" s="8" t="s">
        <v>915</v>
      </c>
      <c r="E210" s="8" t="s">
        <v>1923</v>
      </c>
      <c r="F210" s="8" t="s">
        <v>508</v>
      </c>
      <c r="G210" s="7"/>
      <c r="H210" s="7"/>
      <c r="I210" s="7"/>
      <c r="J210" s="7"/>
      <c r="K210" s="7"/>
      <c r="L210" s="7"/>
      <c r="M210" s="7"/>
      <c r="N210" s="7"/>
      <c r="O210" s="7"/>
      <c r="P210" s="7"/>
      <c r="Q210" s="7"/>
      <c r="R210" s="7"/>
      <c r="S210" s="7"/>
      <c r="T210" s="7"/>
      <c r="U210" s="7"/>
      <c r="V210" s="7"/>
      <c r="W210" s="7"/>
      <c r="X210" s="7"/>
      <c r="Y210" s="7"/>
      <c r="Z210" s="7"/>
      <c r="AA210" s="7"/>
      <c r="AB210" s="7"/>
      <c r="AC210" s="7"/>
      <c r="AD210" s="7"/>
      <c r="AE210" s="7"/>
      <c r="AF210" s="7"/>
      <c r="AG210" s="7"/>
      <c r="AH210" s="7"/>
      <c r="AI210" s="7"/>
      <c r="AJ210" s="7"/>
      <c r="AK210" s="7"/>
      <c r="AL210" s="7"/>
      <c r="AM210" s="7"/>
      <c r="AN210" s="7"/>
      <c r="AO210" s="7"/>
      <c r="AP210" s="7"/>
      <c r="AQ210" s="7"/>
      <c r="AR210" s="7"/>
      <c r="AS210" s="7"/>
      <c r="AT210" s="7"/>
      <c r="AU210" s="7"/>
      <c r="AV210" s="7"/>
    </row>
    <row r="211" spans="1:48">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c r="AE211" s="7"/>
      <c r="AF211" s="7"/>
      <c r="AG211" s="7"/>
      <c r="AH211" s="7"/>
      <c r="AI211" s="7"/>
      <c r="AJ211" s="7"/>
      <c r="AK211" s="7"/>
      <c r="AL211" s="7"/>
      <c r="AM211" s="7"/>
      <c r="AN211" s="7"/>
      <c r="AO211" s="7"/>
      <c r="AP211" s="7"/>
      <c r="AQ211" s="7"/>
      <c r="AR211" s="7"/>
      <c r="AS211" s="7"/>
      <c r="AT211" s="7"/>
      <c r="AU211" s="7"/>
    </row>
    <row r="212" spans="1:48">
      <c r="A212" s="7" t="s">
        <v>916</v>
      </c>
      <c r="B212" s="8" t="s">
        <v>3055</v>
      </c>
      <c r="C212" s="8" t="s">
        <v>2152</v>
      </c>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c r="AD212" s="7"/>
      <c r="AE212" s="7"/>
      <c r="AF212" s="7"/>
      <c r="AG212" s="7"/>
      <c r="AH212" s="7"/>
      <c r="AI212" s="7"/>
      <c r="AJ212" s="7"/>
      <c r="AK212" s="7"/>
      <c r="AL212" s="7"/>
      <c r="AM212" s="7"/>
      <c r="AN212" s="7"/>
      <c r="AO212" s="7"/>
      <c r="AP212" s="7"/>
      <c r="AQ212" s="7"/>
      <c r="AR212" s="7"/>
      <c r="AS212" s="7"/>
      <c r="AT212" s="7"/>
      <c r="AU212" s="7"/>
    </row>
    <row r="213" spans="1:48">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c r="AA213" s="7"/>
      <c r="AB213" s="7"/>
      <c r="AC213" s="7"/>
      <c r="AD213" s="7"/>
      <c r="AE213" s="7"/>
      <c r="AF213" s="7"/>
      <c r="AG213" s="7"/>
      <c r="AH213" s="7"/>
      <c r="AI213" s="7"/>
      <c r="AJ213" s="7"/>
      <c r="AK213" s="7"/>
      <c r="AL213" s="7"/>
      <c r="AM213" s="7"/>
      <c r="AN213" s="7"/>
      <c r="AO213" s="7"/>
      <c r="AP213" s="7"/>
      <c r="AQ213" s="7"/>
      <c r="AR213" s="7"/>
      <c r="AS213" s="7"/>
      <c r="AT213" s="7"/>
      <c r="AU213" s="7"/>
    </row>
    <row r="214" spans="1:48">
      <c r="A214" s="7" t="s">
        <v>2146</v>
      </c>
      <c r="B214" s="8" t="s">
        <v>2143</v>
      </c>
      <c r="C214" s="8" t="s">
        <v>2144</v>
      </c>
      <c r="D214" s="8" t="s">
        <v>2145</v>
      </c>
      <c r="E214" s="8" t="s">
        <v>2147</v>
      </c>
      <c r="F214" s="8" t="s">
        <v>2148</v>
      </c>
      <c r="G214" s="8" t="s">
        <v>2149</v>
      </c>
      <c r="H214" s="7"/>
      <c r="I214" s="7" t="s">
        <v>3051</v>
      </c>
      <c r="J214" s="8" t="s">
        <v>3053</v>
      </c>
      <c r="K214" s="8" t="s">
        <v>3054</v>
      </c>
      <c r="L214" s="7"/>
      <c r="M214" s="7"/>
      <c r="N214" s="7"/>
      <c r="O214" s="7"/>
      <c r="P214" s="7"/>
      <c r="Q214" s="7"/>
      <c r="R214" s="7"/>
      <c r="S214" s="7"/>
      <c r="T214" s="7"/>
      <c r="U214" s="7"/>
      <c r="V214" s="7"/>
      <c r="W214" s="7"/>
      <c r="X214" s="7"/>
      <c r="Y214" s="7"/>
      <c r="Z214" s="7"/>
      <c r="AA214" s="7"/>
      <c r="AB214" s="7"/>
      <c r="AC214" s="7"/>
      <c r="AD214" s="7"/>
      <c r="AE214" s="7"/>
      <c r="AF214" s="7"/>
      <c r="AG214" s="7"/>
      <c r="AH214" s="7"/>
      <c r="AI214" s="7"/>
      <c r="AJ214" s="7"/>
      <c r="AK214" s="7"/>
      <c r="AL214" s="7"/>
      <c r="AM214" s="7"/>
      <c r="AN214" s="7"/>
      <c r="AO214" s="7"/>
      <c r="AP214" s="7"/>
      <c r="AQ214" s="7"/>
      <c r="AR214" s="7"/>
      <c r="AS214" s="7"/>
      <c r="AT214" s="7"/>
      <c r="AU214" s="7"/>
    </row>
    <row r="215" spans="1:48">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c r="AE215" s="7"/>
      <c r="AF215" s="7"/>
      <c r="AG215" s="7"/>
      <c r="AH215" s="7"/>
      <c r="AI215" s="7"/>
      <c r="AJ215" s="7"/>
      <c r="AK215" s="7"/>
      <c r="AL215" s="7"/>
      <c r="AM215" s="7"/>
      <c r="AN215" s="7"/>
      <c r="AO215" s="7"/>
      <c r="AP215" s="7"/>
      <c r="AQ215" s="7"/>
      <c r="AR215" s="7"/>
      <c r="AS215" s="7"/>
      <c r="AT215" s="7"/>
      <c r="AU215" s="7"/>
    </row>
    <row r="216" spans="1:48">
      <c r="A216" s="7" t="s">
        <v>1876</v>
      </c>
      <c r="B216" s="8" t="s">
        <v>922</v>
      </c>
      <c r="C216" s="8" t="s">
        <v>921</v>
      </c>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c r="AE216" s="7"/>
      <c r="AF216" s="7"/>
      <c r="AG216" s="7"/>
      <c r="AH216" s="7"/>
      <c r="AI216" s="7"/>
      <c r="AJ216" s="7"/>
      <c r="AK216" s="7"/>
      <c r="AL216" s="7"/>
      <c r="AM216" s="7"/>
      <c r="AN216" s="7"/>
      <c r="AO216" s="7"/>
      <c r="AP216" s="7"/>
      <c r="AQ216" s="7"/>
      <c r="AR216" s="7"/>
      <c r="AS216" s="7"/>
      <c r="AT216" s="7"/>
    </row>
    <row r="217" spans="1:48">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c r="AM217" s="7"/>
      <c r="AN217" s="7"/>
      <c r="AO217" s="7"/>
      <c r="AP217" s="7"/>
      <c r="AQ217" s="7"/>
      <c r="AR217" s="7"/>
      <c r="AS217" s="7"/>
      <c r="AT217" s="7"/>
      <c r="AU217" s="7"/>
    </row>
    <row r="218" spans="1:48">
      <c r="A218" s="7" t="s">
        <v>923</v>
      </c>
      <c r="B218" s="8" t="s">
        <v>924</v>
      </c>
      <c r="C218" s="8" t="s">
        <v>925</v>
      </c>
      <c r="D218" s="8" t="s">
        <v>926</v>
      </c>
      <c r="E218" s="8" t="s">
        <v>927</v>
      </c>
      <c r="F218" s="8" t="s">
        <v>928</v>
      </c>
      <c r="G218" s="8" t="s">
        <v>746</v>
      </c>
      <c r="H218" s="7"/>
      <c r="I218" s="7"/>
      <c r="J218" s="7"/>
      <c r="K218" s="7"/>
      <c r="L218" s="7"/>
      <c r="M218" s="7"/>
      <c r="N218" s="7"/>
      <c r="O218" s="7"/>
      <c r="P218" s="7"/>
      <c r="Q218" s="7"/>
      <c r="R218" s="7"/>
      <c r="S218" s="7"/>
      <c r="T218" s="7"/>
      <c r="U218" s="7"/>
      <c r="V218" s="7"/>
      <c r="W218" s="7"/>
      <c r="X218" s="7"/>
      <c r="Y218" s="7"/>
      <c r="Z218" s="7"/>
      <c r="AA218" s="7"/>
      <c r="AB218" s="7"/>
      <c r="AC218" s="7"/>
      <c r="AD218" s="7"/>
      <c r="AE218" s="7"/>
      <c r="AF218" s="7"/>
      <c r="AG218" s="7"/>
      <c r="AH218" s="7"/>
      <c r="AI218" s="7"/>
      <c r="AJ218" s="7"/>
      <c r="AK218" s="7"/>
      <c r="AL218" s="7"/>
      <c r="AM218" s="7"/>
      <c r="AN218" s="7"/>
      <c r="AO218" s="7"/>
      <c r="AP218" s="7"/>
      <c r="AQ218" s="7"/>
      <c r="AR218" s="7"/>
      <c r="AS218" s="7"/>
      <c r="AT218" s="7"/>
      <c r="AU218" s="7"/>
    </row>
    <row r="219" spans="1:48">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c r="AG219" s="7"/>
      <c r="AH219" s="7"/>
      <c r="AI219" s="7"/>
      <c r="AJ219" s="7"/>
      <c r="AK219" s="7"/>
      <c r="AL219" s="7"/>
      <c r="AM219" s="7"/>
      <c r="AN219" s="7"/>
      <c r="AO219" s="7"/>
      <c r="AP219" s="7"/>
      <c r="AQ219" s="7"/>
      <c r="AR219" s="7"/>
      <c r="AS219" s="7"/>
      <c r="AT219" s="7"/>
      <c r="AU219" s="7"/>
    </row>
    <row r="220" spans="1:48">
      <c r="A220" s="7" t="s">
        <v>929</v>
      </c>
      <c r="B220" s="8" t="s">
        <v>930</v>
      </c>
      <c r="C220" s="8" t="s">
        <v>931</v>
      </c>
      <c r="D220" s="8" t="s">
        <v>932</v>
      </c>
      <c r="E220" s="8" t="s">
        <v>933</v>
      </c>
      <c r="F220" s="8" t="s">
        <v>934</v>
      </c>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c r="AF220" s="7"/>
      <c r="AG220" s="7"/>
      <c r="AH220" s="7"/>
      <c r="AI220" s="7"/>
      <c r="AJ220" s="7"/>
      <c r="AK220" s="7"/>
      <c r="AL220" s="7"/>
      <c r="AM220" s="7"/>
      <c r="AN220" s="7"/>
      <c r="AO220" s="7"/>
      <c r="AP220" s="7"/>
      <c r="AQ220" s="7"/>
      <c r="AR220" s="7"/>
      <c r="AS220" s="7"/>
      <c r="AT220" s="7"/>
      <c r="AU220" s="7"/>
    </row>
    <row r="221" spans="1:48">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c r="AA221" s="7"/>
      <c r="AB221" s="7"/>
      <c r="AC221" s="7"/>
      <c r="AD221" s="7"/>
      <c r="AE221" s="7"/>
      <c r="AF221" s="7"/>
      <c r="AG221" s="7"/>
      <c r="AH221" s="7"/>
      <c r="AI221" s="7"/>
      <c r="AJ221" s="7"/>
      <c r="AK221" s="7"/>
      <c r="AL221" s="7"/>
      <c r="AM221" s="7"/>
      <c r="AN221" s="7"/>
      <c r="AO221" s="7"/>
      <c r="AP221" s="7"/>
      <c r="AQ221" s="7"/>
      <c r="AR221" s="7"/>
      <c r="AS221" s="7"/>
      <c r="AT221" s="7"/>
      <c r="AU221" s="7"/>
    </row>
    <row r="222" spans="1:48">
      <c r="A222" s="7" t="s">
        <v>935</v>
      </c>
      <c r="B222" s="8" t="s">
        <v>936</v>
      </c>
      <c r="C222" s="8" t="s">
        <v>937</v>
      </c>
      <c r="D222" s="7" t="s">
        <v>746</v>
      </c>
      <c r="E222" s="7"/>
      <c r="F222" s="7"/>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c r="AG222" s="7"/>
      <c r="AH222" s="7"/>
      <c r="AI222" s="7"/>
      <c r="AJ222" s="7"/>
      <c r="AK222" s="7"/>
      <c r="AL222" s="7"/>
      <c r="AM222" s="7"/>
      <c r="AN222" s="7"/>
      <c r="AO222" s="7"/>
      <c r="AP222" s="7"/>
      <c r="AQ222" s="7"/>
      <c r="AR222" s="7"/>
      <c r="AS222" s="7"/>
      <c r="AT222" s="7"/>
      <c r="AU222" s="7"/>
    </row>
    <row r="223" spans="1:48">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c r="AA223" s="7"/>
      <c r="AB223" s="7"/>
      <c r="AC223" s="7"/>
      <c r="AD223" s="7"/>
      <c r="AE223" s="7"/>
      <c r="AF223" s="7"/>
      <c r="AG223" s="7"/>
      <c r="AH223" s="7"/>
      <c r="AI223" s="7"/>
      <c r="AJ223" s="7"/>
      <c r="AK223" s="7"/>
      <c r="AL223" s="7"/>
      <c r="AM223" s="7"/>
      <c r="AN223" s="7"/>
      <c r="AO223" s="7"/>
      <c r="AP223" s="7"/>
      <c r="AQ223" s="7"/>
      <c r="AR223" s="7"/>
      <c r="AS223" s="7"/>
      <c r="AT223" s="7"/>
      <c r="AU223" s="7"/>
    </row>
    <row r="224" spans="1:48">
      <c r="A224" s="7" t="s">
        <v>1877</v>
      </c>
      <c r="B224" s="8" t="s">
        <v>939</v>
      </c>
      <c r="C224" s="8" t="s">
        <v>940</v>
      </c>
      <c r="D224" s="8" t="s">
        <v>941</v>
      </c>
      <c r="E224" s="8" t="s">
        <v>942</v>
      </c>
      <c r="F224" s="8" t="s">
        <v>943</v>
      </c>
      <c r="G224" s="8" t="s">
        <v>944</v>
      </c>
      <c r="H224" s="8" t="s">
        <v>945</v>
      </c>
      <c r="I224" s="8" t="s">
        <v>946</v>
      </c>
      <c r="J224" s="8" t="s">
        <v>947</v>
      </c>
      <c r="K224" s="8" t="s">
        <v>948</v>
      </c>
      <c r="L224" s="8" t="s">
        <v>949</v>
      </c>
      <c r="M224" s="8" t="s">
        <v>950</v>
      </c>
      <c r="N224" s="7"/>
      <c r="O224" s="7"/>
      <c r="P224" s="7"/>
      <c r="Q224" s="7"/>
      <c r="R224" s="7"/>
      <c r="S224" s="7"/>
      <c r="T224" s="7"/>
      <c r="U224" s="7"/>
      <c r="V224" s="7"/>
      <c r="W224" s="7"/>
      <c r="X224" s="7"/>
      <c r="Y224" s="7"/>
      <c r="Z224" s="7"/>
      <c r="AA224" s="7"/>
      <c r="AB224" s="7"/>
      <c r="AC224" s="7"/>
      <c r="AD224" s="7"/>
      <c r="AE224" s="7"/>
      <c r="AF224" s="7"/>
      <c r="AG224" s="7"/>
      <c r="AH224" s="7"/>
      <c r="AI224" s="7"/>
      <c r="AJ224" s="7"/>
      <c r="AK224" s="7"/>
      <c r="AL224" s="7"/>
      <c r="AM224" s="7"/>
      <c r="AN224" s="7"/>
      <c r="AO224" s="7"/>
      <c r="AP224" s="7"/>
      <c r="AQ224" s="7"/>
      <c r="AR224" s="7"/>
      <c r="AS224" s="7"/>
      <c r="AT224" s="7"/>
      <c r="AU224" s="7"/>
    </row>
    <row r="225" spans="1:47">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c r="AA225" s="7"/>
      <c r="AB225" s="7"/>
      <c r="AC225" s="7"/>
      <c r="AD225" s="7"/>
      <c r="AE225" s="7"/>
      <c r="AF225" s="7"/>
      <c r="AG225" s="7"/>
      <c r="AH225" s="7"/>
      <c r="AI225" s="7"/>
      <c r="AJ225" s="7"/>
      <c r="AK225" s="7"/>
      <c r="AL225" s="7"/>
      <c r="AM225" s="7"/>
      <c r="AN225" s="7"/>
      <c r="AO225" s="7"/>
      <c r="AP225" s="7"/>
      <c r="AQ225" s="7"/>
      <c r="AR225" s="7"/>
      <c r="AS225" s="7"/>
      <c r="AT225" s="7"/>
      <c r="AU225" s="7"/>
    </row>
    <row r="226" spans="1:47">
      <c r="A226" s="7" t="s">
        <v>1878</v>
      </c>
      <c r="B226" s="10" t="s">
        <v>951</v>
      </c>
      <c r="C226" s="10" t="s">
        <v>952</v>
      </c>
      <c r="D226" s="10" t="s">
        <v>1924</v>
      </c>
      <c r="E226" s="10" t="s">
        <v>954</v>
      </c>
      <c r="F226" s="10" t="s">
        <v>955</v>
      </c>
      <c r="G226" s="10" t="s">
        <v>956</v>
      </c>
      <c r="H226" s="10" t="s">
        <v>957</v>
      </c>
      <c r="I226" s="10" t="s">
        <v>1927</v>
      </c>
      <c r="J226" s="10" t="s">
        <v>959</v>
      </c>
      <c r="K226" s="10" t="s">
        <v>960</v>
      </c>
      <c r="L226" s="10" t="s">
        <v>961</v>
      </c>
      <c r="M226" s="10" t="s">
        <v>1928</v>
      </c>
      <c r="N226" s="10" t="s">
        <v>963</v>
      </c>
      <c r="O226" s="10" t="s">
        <v>964</v>
      </c>
      <c r="P226" s="10" t="s">
        <v>965</v>
      </c>
      <c r="Q226" s="10" t="s">
        <v>1926</v>
      </c>
      <c r="R226" s="10" t="s">
        <v>966</v>
      </c>
      <c r="S226" s="10" t="s">
        <v>1930</v>
      </c>
      <c r="T226" s="10" t="s">
        <v>968</v>
      </c>
      <c r="U226" s="10" t="s">
        <v>1925</v>
      </c>
      <c r="V226" s="10" t="s">
        <v>970</v>
      </c>
      <c r="W226" s="10" t="s">
        <v>971</v>
      </c>
      <c r="X226" s="10" t="s">
        <v>972</v>
      </c>
      <c r="Y226" s="10" t="s">
        <v>973</v>
      </c>
      <c r="Z226" s="10" t="s">
        <v>974</v>
      </c>
      <c r="AA226" s="10" t="s">
        <v>975</v>
      </c>
      <c r="AB226" s="7"/>
      <c r="AC226" s="7"/>
      <c r="AD226" s="7"/>
      <c r="AE226" s="7"/>
      <c r="AF226" s="7"/>
      <c r="AG226" s="7"/>
      <c r="AH226" s="7"/>
      <c r="AI226" s="7"/>
      <c r="AJ226" s="7"/>
      <c r="AK226" s="7"/>
      <c r="AL226" s="7"/>
      <c r="AM226" s="7"/>
      <c r="AN226" s="7"/>
      <c r="AO226" s="7"/>
      <c r="AP226" s="7"/>
      <c r="AQ226" s="7"/>
      <c r="AR226" s="7"/>
      <c r="AS226" s="7"/>
      <c r="AT226" s="7"/>
      <c r="AU226" s="7"/>
    </row>
    <row r="227" spans="1:47">
      <c r="A227" s="7"/>
      <c r="B227" s="11" t="s">
        <v>939</v>
      </c>
      <c r="C227" s="11" t="s">
        <v>1934</v>
      </c>
      <c r="D227" s="12" t="s">
        <v>1937</v>
      </c>
      <c r="E227" s="11" t="s">
        <v>976</v>
      </c>
      <c r="F227" s="11" t="s">
        <v>977</v>
      </c>
      <c r="G227" s="11" t="s">
        <v>978</v>
      </c>
      <c r="H227" s="11" t="s">
        <v>979</v>
      </c>
      <c r="I227" s="11" t="s">
        <v>980</v>
      </c>
      <c r="J227" s="11" t="s">
        <v>981</v>
      </c>
      <c r="K227" s="11" t="s">
        <v>982</v>
      </c>
      <c r="L227" s="11" t="s">
        <v>983</v>
      </c>
      <c r="M227" s="11" t="s">
        <v>984</v>
      </c>
      <c r="N227" s="11" t="s">
        <v>985</v>
      </c>
      <c r="O227" s="11" t="s">
        <v>986</v>
      </c>
      <c r="P227" s="11" t="s">
        <v>987</v>
      </c>
      <c r="Q227" s="11" t="s">
        <v>988</v>
      </c>
      <c r="R227" s="11" t="s">
        <v>989</v>
      </c>
      <c r="S227" s="11" t="s">
        <v>1929</v>
      </c>
      <c r="T227" s="11" t="s">
        <v>990</v>
      </c>
      <c r="U227" s="11" t="s">
        <v>991</v>
      </c>
      <c r="V227" s="11" t="s">
        <v>992</v>
      </c>
      <c r="W227" s="11" t="s">
        <v>993</v>
      </c>
      <c r="X227" s="11" t="s">
        <v>994</v>
      </c>
      <c r="Y227" s="12" t="s">
        <v>1959</v>
      </c>
      <c r="Z227" s="12" t="s">
        <v>1960</v>
      </c>
      <c r="AA227" s="11" t="s">
        <v>995</v>
      </c>
      <c r="AB227" s="7"/>
      <c r="AC227" s="7"/>
      <c r="AD227" s="7"/>
      <c r="AE227" s="7"/>
      <c r="AF227" s="7"/>
      <c r="AG227" s="7"/>
      <c r="AH227" s="7"/>
      <c r="AI227" s="7"/>
      <c r="AJ227" s="7"/>
      <c r="AK227" s="7"/>
      <c r="AL227" s="7"/>
      <c r="AM227" s="7"/>
      <c r="AN227" s="7"/>
      <c r="AO227" s="7"/>
      <c r="AP227" s="7"/>
      <c r="AQ227" s="7"/>
      <c r="AR227" s="7"/>
      <c r="AS227" s="7"/>
      <c r="AT227" s="7"/>
      <c r="AU227" s="7"/>
    </row>
    <row r="228" spans="1:47">
      <c r="A228" s="7"/>
      <c r="B228" s="11" t="s">
        <v>940</v>
      </c>
      <c r="C228" s="11" t="s">
        <v>1935</v>
      </c>
      <c r="D228" s="13"/>
      <c r="E228" s="11" t="s">
        <v>996</v>
      </c>
      <c r="F228" s="11" t="s">
        <v>997</v>
      </c>
      <c r="G228" s="11" t="s">
        <v>998</v>
      </c>
      <c r="H228" s="11" t="s">
        <v>999</v>
      </c>
      <c r="I228" s="11" t="s">
        <v>1000</v>
      </c>
      <c r="J228" s="11" t="s">
        <v>1001</v>
      </c>
      <c r="K228" s="11" t="s">
        <v>1002</v>
      </c>
      <c r="L228" s="11" t="s">
        <v>1003</v>
      </c>
      <c r="M228" s="11" t="s">
        <v>1004</v>
      </c>
      <c r="N228" s="11" t="s">
        <v>1005</v>
      </c>
      <c r="O228" s="11" t="s">
        <v>1006</v>
      </c>
      <c r="P228" s="11" t="s">
        <v>1007</v>
      </c>
      <c r="Q228" s="11" t="s">
        <v>1008</v>
      </c>
      <c r="R228" s="11" t="s">
        <v>1009</v>
      </c>
      <c r="S228" s="11" t="s">
        <v>1010</v>
      </c>
      <c r="T228" s="11" t="s">
        <v>1011</v>
      </c>
      <c r="U228" s="11" t="s">
        <v>1012</v>
      </c>
      <c r="V228" s="11" t="s">
        <v>1013</v>
      </c>
      <c r="W228" s="11" t="s">
        <v>1014</v>
      </c>
      <c r="X228" s="11" t="s">
        <v>1015</v>
      </c>
      <c r="Y228" s="13"/>
      <c r="Z228" s="13"/>
      <c r="AA228" s="11" t="s">
        <v>1016</v>
      </c>
      <c r="AB228" s="7"/>
      <c r="AC228" s="7"/>
      <c r="AD228" s="7"/>
      <c r="AE228" s="7"/>
      <c r="AF228" s="7"/>
      <c r="AG228" s="7"/>
      <c r="AH228" s="7"/>
      <c r="AI228" s="7"/>
      <c r="AJ228" s="7"/>
      <c r="AK228" s="7"/>
      <c r="AL228" s="7"/>
      <c r="AM228" s="7"/>
      <c r="AN228" s="7"/>
      <c r="AO228" s="7"/>
      <c r="AP228" s="7"/>
      <c r="AQ228" s="7"/>
      <c r="AR228" s="7"/>
      <c r="AS228" s="7"/>
      <c r="AT228" s="7"/>
      <c r="AU228" s="7"/>
    </row>
    <row r="229" spans="1:47">
      <c r="A229" s="7"/>
      <c r="B229" s="11" t="s">
        <v>941</v>
      </c>
      <c r="C229" s="11" t="s">
        <v>1936</v>
      </c>
      <c r="D229" s="13"/>
      <c r="E229" s="11" t="s">
        <v>1017</v>
      </c>
      <c r="F229" s="11" t="s">
        <v>1018</v>
      </c>
      <c r="G229" s="11" t="s">
        <v>1019</v>
      </c>
      <c r="H229" s="11" t="s">
        <v>1020</v>
      </c>
      <c r="I229" s="11" t="s">
        <v>1021</v>
      </c>
      <c r="J229" s="11" t="s">
        <v>1022</v>
      </c>
      <c r="K229" s="11" t="s">
        <v>1023</v>
      </c>
      <c r="L229" s="11" t="s">
        <v>1024</v>
      </c>
      <c r="M229" s="11" t="s">
        <v>1025</v>
      </c>
      <c r="N229" s="11" t="s">
        <v>1026</v>
      </c>
      <c r="O229" s="11" t="s">
        <v>1027</v>
      </c>
      <c r="P229" s="11" t="s">
        <v>1028</v>
      </c>
      <c r="Q229" s="11" t="s">
        <v>1029</v>
      </c>
      <c r="R229" s="11" t="s">
        <v>1030</v>
      </c>
      <c r="S229" s="11" t="s">
        <v>1031</v>
      </c>
      <c r="T229" s="11" t="s">
        <v>1032</v>
      </c>
      <c r="U229" s="11" t="s">
        <v>1033</v>
      </c>
      <c r="V229" s="11" t="s">
        <v>1034</v>
      </c>
      <c r="W229" s="11" t="s">
        <v>1035</v>
      </c>
      <c r="X229" s="11" t="s">
        <v>1036</v>
      </c>
      <c r="Y229" s="13"/>
      <c r="Z229" s="13"/>
      <c r="AA229" s="11" t="s">
        <v>1037</v>
      </c>
      <c r="AB229" s="7"/>
      <c r="AC229" s="7"/>
      <c r="AD229" s="7"/>
      <c r="AE229" s="7"/>
      <c r="AF229" s="7"/>
      <c r="AG229" s="7"/>
      <c r="AH229" s="7"/>
      <c r="AI229" s="7"/>
      <c r="AJ229" s="7"/>
      <c r="AK229" s="7"/>
      <c r="AL229" s="7"/>
      <c r="AM229" s="7"/>
      <c r="AN229" s="7"/>
      <c r="AO229" s="7"/>
      <c r="AP229" s="7"/>
      <c r="AQ229" s="7"/>
      <c r="AR229" s="7"/>
      <c r="AS229" s="7"/>
      <c r="AT229" s="7"/>
      <c r="AU229" s="7"/>
    </row>
    <row r="230" spans="1:47">
      <c r="A230" s="7"/>
      <c r="B230" s="11" t="s">
        <v>942</v>
      </c>
      <c r="C230" s="11" t="s">
        <v>1038</v>
      </c>
      <c r="D230" s="13"/>
      <c r="E230" s="11" t="s">
        <v>1039</v>
      </c>
      <c r="F230" s="11" t="s">
        <v>1040</v>
      </c>
      <c r="G230" s="11" t="s">
        <v>1041</v>
      </c>
      <c r="H230" s="11" t="s">
        <v>1042</v>
      </c>
      <c r="I230" s="11" t="s">
        <v>1043</v>
      </c>
      <c r="J230" s="11" t="s">
        <v>1044</v>
      </c>
      <c r="K230" s="11" t="s">
        <v>1045</v>
      </c>
      <c r="L230" s="11" t="s">
        <v>1046</v>
      </c>
      <c r="M230" s="11" t="s">
        <v>1047</v>
      </c>
      <c r="N230" s="11" t="s">
        <v>1048</v>
      </c>
      <c r="O230" s="11" t="s">
        <v>1049</v>
      </c>
      <c r="P230" s="11" t="s">
        <v>1050</v>
      </c>
      <c r="Q230" s="11" t="s">
        <v>1051</v>
      </c>
      <c r="R230" s="11" t="s">
        <v>1052</v>
      </c>
      <c r="S230" s="12" t="s">
        <v>1953</v>
      </c>
      <c r="T230" s="11" t="s">
        <v>1053</v>
      </c>
      <c r="U230" s="11" t="s">
        <v>1054</v>
      </c>
      <c r="V230" s="11" t="s">
        <v>1055</v>
      </c>
      <c r="W230" s="11" t="s">
        <v>1056</v>
      </c>
      <c r="X230" s="11" t="s">
        <v>1057</v>
      </c>
      <c r="Y230" s="13"/>
      <c r="Z230" s="13"/>
      <c r="AA230" s="11" t="s">
        <v>1058</v>
      </c>
      <c r="AB230" s="7"/>
      <c r="AC230" s="7"/>
      <c r="AD230" s="7"/>
      <c r="AE230" s="7"/>
      <c r="AF230" s="7"/>
      <c r="AG230" s="7"/>
      <c r="AH230" s="7"/>
      <c r="AI230" s="7"/>
      <c r="AJ230" s="7"/>
      <c r="AK230" s="7"/>
      <c r="AL230" s="7"/>
      <c r="AM230" s="7"/>
      <c r="AN230" s="7"/>
      <c r="AO230" s="7"/>
      <c r="AP230" s="7"/>
      <c r="AQ230" s="7"/>
      <c r="AR230" s="7"/>
      <c r="AS230" s="7"/>
      <c r="AT230" s="7"/>
      <c r="AU230" s="7"/>
    </row>
    <row r="231" spans="1:47">
      <c r="A231" s="7"/>
      <c r="B231" s="11" t="s">
        <v>1931</v>
      </c>
      <c r="C231" s="11" t="s">
        <v>1059</v>
      </c>
      <c r="D231" s="13"/>
      <c r="E231" s="11" t="s">
        <v>1060</v>
      </c>
      <c r="F231" s="11" t="s">
        <v>1061</v>
      </c>
      <c r="G231" s="11" t="s">
        <v>1062</v>
      </c>
      <c r="H231" s="11" t="s">
        <v>1063</v>
      </c>
      <c r="I231" s="11" t="s">
        <v>1064</v>
      </c>
      <c r="J231" s="11" t="s">
        <v>1065</v>
      </c>
      <c r="K231" s="11" t="s">
        <v>1066</v>
      </c>
      <c r="L231" s="11" t="s">
        <v>1067</v>
      </c>
      <c r="M231" s="11" t="s">
        <v>1068</v>
      </c>
      <c r="N231" s="11" t="s">
        <v>1069</v>
      </c>
      <c r="O231" s="11" t="s">
        <v>1070</v>
      </c>
      <c r="P231" s="11" t="s">
        <v>1071</v>
      </c>
      <c r="Q231" s="11" t="s">
        <v>1072</v>
      </c>
      <c r="R231" s="11" t="s">
        <v>1073</v>
      </c>
      <c r="S231" s="13"/>
      <c r="T231" s="11" t="s">
        <v>1074</v>
      </c>
      <c r="U231" s="11" t="s">
        <v>1075</v>
      </c>
      <c r="V231" s="11" t="s">
        <v>1076</v>
      </c>
      <c r="W231" s="11" t="s">
        <v>1077</v>
      </c>
      <c r="X231" s="11" t="s">
        <v>1078</v>
      </c>
      <c r="Y231" s="13"/>
      <c r="Z231" s="13"/>
      <c r="AA231" s="11" t="s">
        <v>1079</v>
      </c>
      <c r="AB231" s="7"/>
      <c r="AC231" s="7"/>
      <c r="AD231" s="7"/>
      <c r="AE231" s="7"/>
      <c r="AF231" s="7"/>
      <c r="AG231" s="7"/>
      <c r="AH231" s="7"/>
      <c r="AI231" s="7"/>
      <c r="AJ231" s="7"/>
      <c r="AK231" s="7"/>
      <c r="AL231" s="7"/>
      <c r="AM231" s="7"/>
      <c r="AN231" s="7"/>
      <c r="AO231" s="7"/>
      <c r="AP231" s="7"/>
      <c r="AQ231" s="7"/>
      <c r="AR231" s="7"/>
      <c r="AS231" s="7"/>
      <c r="AT231" s="7"/>
      <c r="AU231" s="7"/>
    </row>
    <row r="232" spans="1:47">
      <c r="A232" s="7"/>
      <c r="B232" s="11" t="s">
        <v>944</v>
      </c>
      <c r="C232" s="11" t="s">
        <v>1080</v>
      </c>
      <c r="D232" s="13"/>
      <c r="E232" s="11" t="s">
        <v>1081</v>
      </c>
      <c r="F232" s="11" t="s">
        <v>1082</v>
      </c>
      <c r="G232" s="11" t="s">
        <v>1083</v>
      </c>
      <c r="H232" s="11" t="s">
        <v>1084</v>
      </c>
      <c r="I232" s="11" t="s">
        <v>1085</v>
      </c>
      <c r="J232" s="11" t="s">
        <v>1086</v>
      </c>
      <c r="K232" s="12" t="s">
        <v>1944</v>
      </c>
      <c r="L232" s="11" t="s">
        <v>1087</v>
      </c>
      <c r="M232" s="11" t="s">
        <v>1088</v>
      </c>
      <c r="N232" s="11" t="s">
        <v>1089</v>
      </c>
      <c r="O232" s="11" t="s">
        <v>1090</v>
      </c>
      <c r="P232" s="11" t="s">
        <v>1091</v>
      </c>
      <c r="Q232" s="11" t="s">
        <v>1092</v>
      </c>
      <c r="R232" s="11" t="s">
        <v>1093</v>
      </c>
      <c r="S232" s="13"/>
      <c r="T232" s="11" t="s">
        <v>1094</v>
      </c>
      <c r="U232" s="11" t="s">
        <v>1095</v>
      </c>
      <c r="V232" s="11" t="s">
        <v>1096</v>
      </c>
      <c r="W232" s="11" t="s">
        <v>1097</v>
      </c>
      <c r="X232" s="11" t="s">
        <v>1098</v>
      </c>
      <c r="Y232" s="13"/>
      <c r="Z232" s="13"/>
      <c r="AA232" s="11" t="s">
        <v>1099</v>
      </c>
      <c r="AB232" s="7"/>
      <c r="AC232" s="7"/>
      <c r="AD232" s="7"/>
      <c r="AE232" s="7"/>
      <c r="AF232" s="7"/>
      <c r="AG232" s="7"/>
      <c r="AH232" s="7"/>
      <c r="AI232" s="7"/>
      <c r="AJ232" s="7"/>
      <c r="AK232" s="7"/>
      <c r="AL232" s="7"/>
      <c r="AM232" s="7"/>
      <c r="AN232" s="7"/>
      <c r="AO232" s="7"/>
      <c r="AP232" s="7"/>
      <c r="AQ232" s="7"/>
      <c r="AR232" s="7"/>
      <c r="AS232" s="7"/>
      <c r="AT232" s="7"/>
      <c r="AU232" s="7"/>
    </row>
    <row r="233" spans="1:47">
      <c r="A233" s="7"/>
      <c r="B233" s="11" t="s">
        <v>945</v>
      </c>
      <c r="C233" s="11" t="s">
        <v>1100</v>
      </c>
      <c r="D233" s="13"/>
      <c r="E233" s="11" t="s">
        <v>1101</v>
      </c>
      <c r="F233" s="11" t="s">
        <v>1102</v>
      </c>
      <c r="G233" s="11" t="s">
        <v>1103</v>
      </c>
      <c r="H233" s="11" t="s">
        <v>1104</v>
      </c>
      <c r="I233" s="11" t="s">
        <v>1105</v>
      </c>
      <c r="J233" s="11" t="s">
        <v>1106</v>
      </c>
      <c r="K233" s="13"/>
      <c r="L233" s="11" t="s">
        <v>1107</v>
      </c>
      <c r="M233" s="11" t="s">
        <v>1108</v>
      </c>
      <c r="N233" s="11" t="s">
        <v>1109</v>
      </c>
      <c r="O233" s="11" t="s">
        <v>1110</v>
      </c>
      <c r="P233" s="11" t="s">
        <v>1111</v>
      </c>
      <c r="Q233" s="12" t="s">
        <v>1950</v>
      </c>
      <c r="R233" s="11" t="s">
        <v>1112</v>
      </c>
      <c r="S233" s="13"/>
      <c r="T233" s="11" t="s">
        <v>1113</v>
      </c>
      <c r="U233" s="11" t="s">
        <v>1114</v>
      </c>
      <c r="V233" s="11" t="s">
        <v>1115</v>
      </c>
      <c r="W233" s="11" t="s">
        <v>1116</v>
      </c>
      <c r="X233" s="11" t="s">
        <v>1117</v>
      </c>
      <c r="Y233" s="13"/>
      <c r="Z233" s="13"/>
      <c r="AA233" s="11" t="s">
        <v>1118</v>
      </c>
      <c r="AB233" s="7"/>
      <c r="AC233" s="7"/>
      <c r="AD233" s="7"/>
      <c r="AE233" s="7"/>
      <c r="AF233" s="7"/>
      <c r="AG233" s="7"/>
      <c r="AH233" s="7"/>
      <c r="AI233" s="7"/>
      <c r="AJ233" s="7"/>
      <c r="AK233" s="7"/>
      <c r="AL233" s="7"/>
      <c r="AM233" s="7"/>
      <c r="AN233" s="7"/>
      <c r="AO233" s="7"/>
      <c r="AP233" s="7"/>
      <c r="AQ233" s="7"/>
      <c r="AR233" s="7"/>
      <c r="AS233" s="7"/>
      <c r="AT233" s="7"/>
      <c r="AU233" s="7"/>
    </row>
    <row r="234" spans="1:47">
      <c r="A234" s="7"/>
      <c r="B234" s="11" t="s">
        <v>946</v>
      </c>
      <c r="C234" s="11" t="s">
        <v>1119</v>
      </c>
      <c r="D234" s="13"/>
      <c r="E234" s="12" t="s">
        <v>1938</v>
      </c>
      <c r="F234" s="11" t="s">
        <v>1120</v>
      </c>
      <c r="G234" s="11" t="s">
        <v>1121</v>
      </c>
      <c r="H234" s="11" t="s">
        <v>1122</v>
      </c>
      <c r="I234" s="11" t="s">
        <v>1123</v>
      </c>
      <c r="J234" s="11" t="s">
        <v>1124</v>
      </c>
      <c r="K234" s="13"/>
      <c r="L234" s="11" t="s">
        <v>1125</v>
      </c>
      <c r="M234" s="11" t="s">
        <v>1126</v>
      </c>
      <c r="N234" s="11" t="s">
        <v>1127</v>
      </c>
      <c r="O234" s="11" t="s">
        <v>1128</v>
      </c>
      <c r="P234" s="11" t="s">
        <v>1129</v>
      </c>
      <c r="Q234" s="13"/>
      <c r="R234" s="11" t="s">
        <v>1130</v>
      </c>
      <c r="S234" s="13"/>
      <c r="T234" s="11" t="s">
        <v>1131</v>
      </c>
      <c r="U234" s="11" t="s">
        <v>1132</v>
      </c>
      <c r="V234" s="11" t="s">
        <v>1133</v>
      </c>
      <c r="W234" s="11" t="s">
        <v>1134</v>
      </c>
      <c r="X234" s="11" t="s">
        <v>1135</v>
      </c>
      <c r="Y234" s="13"/>
      <c r="Z234" s="13"/>
      <c r="AA234" s="11" t="s">
        <v>1136</v>
      </c>
      <c r="AB234" s="7"/>
      <c r="AC234" s="7"/>
      <c r="AD234" s="7"/>
      <c r="AE234" s="7"/>
      <c r="AF234" s="7"/>
      <c r="AG234" s="7"/>
      <c r="AH234" s="7"/>
      <c r="AI234" s="7"/>
      <c r="AJ234" s="7"/>
      <c r="AK234" s="7"/>
      <c r="AL234" s="7"/>
      <c r="AM234" s="7"/>
      <c r="AN234" s="7"/>
      <c r="AO234" s="7"/>
      <c r="AP234" s="7"/>
      <c r="AQ234" s="7"/>
      <c r="AR234" s="7"/>
      <c r="AS234" s="7"/>
      <c r="AT234" s="7"/>
      <c r="AU234" s="7"/>
    </row>
    <row r="235" spans="1:47">
      <c r="A235" s="7"/>
      <c r="B235" s="11" t="s">
        <v>947</v>
      </c>
      <c r="C235" s="11" t="s">
        <v>1137</v>
      </c>
      <c r="D235" s="13"/>
      <c r="E235" s="13"/>
      <c r="F235" s="11" t="s">
        <v>1138</v>
      </c>
      <c r="G235" s="11" t="s">
        <v>1139</v>
      </c>
      <c r="H235" s="11" t="s">
        <v>1140</v>
      </c>
      <c r="I235" s="11" t="s">
        <v>1141</v>
      </c>
      <c r="J235" s="11" t="s">
        <v>1142</v>
      </c>
      <c r="K235" s="13"/>
      <c r="L235" s="11" t="s">
        <v>1143</v>
      </c>
      <c r="M235" s="11" t="s">
        <v>1144</v>
      </c>
      <c r="N235" s="11" t="s">
        <v>1145</v>
      </c>
      <c r="O235" s="11" t="s">
        <v>1146</v>
      </c>
      <c r="P235" s="11" t="s">
        <v>1147</v>
      </c>
      <c r="Q235" s="13"/>
      <c r="R235" s="11" t="s">
        <v>1148</v>
      </c>
      <c r="S235" s="13"/>
      <c r="T235" s="11" t="s">
        <v>1149</v>
      </c>
      <c r="U235" s="11" t="s">
        <v>1150</v>
      </c>
      <c r="V235" s="11" t="s">
        <v>1151</v>
      </c>
      <c r="W235" s="11" t="s">
        <v>1152</v>
      </c>
      <c r="X235" s="11" t="s">
        <v>1153</v>
      </c>
      <c r="Y235" s="13"/>
      <c r="Z235" s="13"/>
      <c r="AA235" s="11" t="s">
        <v>1154</v>
      </c>
      <c r="AB235" s="7"/>
      <c r="AC235" s="7"/>
      <c r="AD235" s="7"/>
      <c r="AE235" s="7"/>
      <c r="AF235" s="7"/>
      <c r="AG235" s="7"/>
      <c r="AH235" s="7"/>
      <c r="AI235" s="7"/>
      <c r="AJ235" s="7"/>
      <c r="AK235" s="7"/>
      <c r="AL235" s="7"/>
      <c r="AM235" s="7"/>
      <c r="AN235" s="7"/>
      <c r="AO235" s="7"/>
      <c r="AP235" s="7"/>
      <c r="AQ235" s="7"/>
      <c r="AR235" s="7"/>
      <c r="AS235" s="7"/>
      <c r="AT235" s="7"/>
      <c r="AU235" s="7"/>
    </row>
    <row r="236" spans="1:47">
      <c r="A236" s="7"/>
      <c r="B236" s="11" t="s">
        <v>948</v>
      </c>
      <c r="C236" s="11" t="s">
        <v>1155</v>
      </c>
      <c r="D236" s="13"/>
      <c r="E236" s="13"/>
      <c r="F236" s="11" t="s">
        <v>1156</v>
      </c>
      <c r="G236" s="11" t="s">
        <v>1157</v>
      </c>
      <c r="H236" s="11" t="s">
        <v>1158</v>
      </c>
      <c r="I236" s="11" t="s">
        <v>1159</v>
      </c>
      <c r="J236" s="11" t="s">
        <v>1160</v>
      </c>
      <c r="K236" s="13"/>
      <c r="L236" s="11" t="s">
        <v>1161</v>
      </c>
      <c r="M236" s="11" t="s">
        <v>1162</v>
      </c>
      <c r="N236" s="11" t="s">
        <v>1163</v>
      </c>
      <c r="O236" s="11" t="s">
        <v>1164</v>
      </c>
      <c r="P236" s="11" t="s">
        <v>1165</v>
      </c>
      <c r="Q236" s="13"/>
      <c r="R236" s="11" t="s">
        <v>1166</v>
      </c>
      <c r="S236" s="13"/>
      <c r="T236" s="11" t="s">
        <v>1167</v>
      </c>
      <c r="U236" s="11" t="s">
        <v>1168</v>
      </c>
      <c r="V236" s="11" t="s">
        <v>1169</v>
      </c>
      <c r="W236" s="11" t="s">
        <v>1170</v>
      </c>
      <c r="X236" s="11" t="s">
        <v>1171</v>
      </c>
      <c r="Y236" s="13"/>
      <c r="Z236" s="13"/>
      <c r="AA236" s="11" t="s">
        <v>1172</v>
      </c>
      <c r="AB236" s="7"/>
      <c r="AC236" s="7"/>
      <c r="AD236" s="7"/>
      <c r="AE236" s="7"/>
      <c r="AF236" s="7"/>
      <c r="AG236" s="7"/>
      <c r="AH236" s="7"/>
      <c r="AI236" s="7"/>
      <c r="AJ236" s="7"/>
      <c r="AK236" s="7"/>
      <c r="AL236" s="7"/>
      <c r="AM236" s="7"/>
      <c r="AN236" s="7"/>
      <c r="AO236" s="7"/>
      <c r="AP236" s="7"/>
      <c r="AQ236" s="7"/>
      <c r="AR236" s="7"/>
      <c r="AS236" s="7"/>
      <c r="AT236" s="7"/>
      <c r="AU236" s="7"/>
    </row>
    <row r="237" spans="1:47">
      <c r="A237" s="7"/>
      <c r="B237" s="11" t="s">
        <v>949</v>
      </c>
      <c r="C237" s="11" t="s">
        <v>1173</v>
      </c>
      <c r="D237" s="13"/>
      <c r="E237" s="13"/>
      <c r="F237" s="11" t="s">
        <v>1174</v>
      </c>
      <c r="G237" s="11" t="s">
        <v>1175</v>
      </c>
      <c r="H237" s="11" t="s">
        <v>1176</v>
      </c>
      <c r="I237" s="11" t="s">
        <v>1177</v>
      </c>
      <c r="J237" s="11" t="s">
        <v>1178</v>
      </c>
      <c r="K237" s="13"/>
      <c r="L237" s="11" t="s">
        <v>1179</v>
      </c>
      <c r="M237" s="11" t="s">
        <v>1180</v>
      </c>
      <c r="N237" s="11" t="s">
        <v>1181</v>
      </c>
      <c r="O237" s="11" t="s">
        <v>1182</v>
      </c>
      <c r="P237" s="11" t="s">
        <v>1183</v>
      </c>
      <c r="Q237" s="13"/>
      <c r="R237" s="11" t="s">
        <v>1184</v>
      </c>
      <c r="S237" s="13"/>
      <c r="T237" s="11" t="s">
        <v>1185</v>
      </c>
      <c r="U237" s="11" t="s">
        <v>1186</v>
      </c>
      <c r="V237" s="11" t="s">
        <v>1187</v>
      </c>
      <c r="W237" s="11" t="s">
        <v>1188</v>
      </c>
      <c r="X237" s="11" t="s">
        <v>1189</v>
      </c>
      <c r="Y237" s="13"/>
      <c r="Z237" s="13"/>
      <c r="AA237" s="11" t="s">
        <v>1190</v>
      </c>
      <c r="AB237" s="7"/>
      <c r="AC237" s="7"/>
      <c r="AD237" s="7"/>
      <c r="AE237" s="7"/>
      <c r="AF237" s="7"/>
      <c r="AG237" s="7"/>
      <c r="AH237" s="7"/>
      <c r="AI237" s="7"/>
      <c r="AJ237" s="7"/>
      <c r="AK237" s="7"/>
      <c r="AL237" s="7"/>
      <c r="AM237" s="7"/>
      <c r="AN237" s="7"/>
      <c r="AO237" s="7"/>
      <c r="AP237" s="7"/>
      <c r="AQ237" s="7"/>
      <c r="AR237" s="7"/>
      <c r="AS237" s="7"/>
      <c r="AT237" s="7"/>
      <c r="AU237" s="7"/>
    </row>
    <row r="238" spans="1:47">
      <c r="A238" s="7"/>
      <c r="B238" s="12" t="s">
        <v>950</v>
      </c>
      <c r="C238" s="11" t="s">
        <v>1191</v>
      </c>
      <c r="D238" s="13"/>
      <c r="E238" s="13"/>
      <c r="F238" s="11" t="s">
        <v>1192</v>
      </c>
      <c r="G238" s="11" t="s">
        <v>1193</v>
      </c>
      <c r="H238" s="11" t="s">
        <v>1194</v>
      </c>
      <c r="I238" s="11" t="s">
        <v>1195</v>
      </c>
      <c r="J238" s="11" t="s">
        <v>1196</v>
      </c>
      <c r="K238" s="13"/>
      <c r="L238" s="11" t="s">
        <v>1197</v>
      </c>
      <c r="M238" s="11" t="s">
        <v>1198</v>
      </c>
      <c r="N238" s="11" t="s">
        <v>1199</v>
      </c>
      <c r="O238" s="11" t="s">
        <v>1200</v>
      </c>
      <c r="P238" s="11" t="s">
        <v>1201</v>
      </c>
      <c r="Q238" s="13"/>
      <c r="R238" s="11" t="s">
        <v>1202</v>
      </c>
      <c r="S238" s="13"/>
      <c r="T238" s="11" t="s">
        <v>1203</v>
      </c>
      <c r="U238" s="11" t="s">
        <v>1204</v>
      </c>
      <c r="V238" s="11" t="s">
        <v>1205</v>
      </c>
      <c r="W238" s="11" t="s">
        <v>1206</v>
      </c>
      <c r="X238" s="11" t="s">
        <v>1207</v>
      </c>
      <c r="Y238" s="13"/>
      <c r="Z238" s="13"/>
      <c r="AA238" s="11" t="s">
        <v>1208</v>
      </c>
      <c r="AB238" s="7"/>
      <c r="AC238" s="7"/>
      <c r="AD238" s="7"/>
      <c r="AE238" s="7"/>
      <c r="AF238" s="7"/>
      <c r="AG238" s="7"/>
      <c r="AH238" s="7"/>
      <c r="AI238" s="7"/>
      <c r="AJ238" s="7"/>
      <c r="AK238" s="7"/>
      <c r="AL238" s="7"/>
      <c r="AM238" s="7"/>
      <c r="AN238" s="7"/>
      <c r="AO238" s="7"/>
      <c r="AP238" s="7"/>
      <c r="AQ238" s="7"/>
      <c r="AR238" s="7"/>
      <c r="AS238" s="7"/>
      <c r="AT238" s="7"/>
      <c r="AU238" s="7"/>
    </row>
    <row r="239" spans="1:47">
      <c r="A239" s="7"/>
      <c r="B239" s="13"/>
      <c r="C239" s="11" t="s">
        <v>1209</v>
      </c>
      <c r="D239" s="13"/>
      <c r="E239" s="13"/>
      <c r="F239" s="11" t="s">
        <v>1210</v>
      </c>
      <c r="G239" s="11" t="s">
        <v>1211</v>
      </c>
      <c r="H239" s="11" t="s">
        <v>1212</v>
      </c>
      <c r="I239" s="11" t="s">
        <v>1213</v>
      </c>
      <c r="J239" s="11" t="s">
        <v>1214</v>
      </c>
      <c r="K239" s="13"/>
      <c r="L239" s="11" t="s">
        <v>1215</v>
      </c>
      <c r="M239" s="11" t="s">
        <v>1216</v>
      </c>
      <c r="N239" s="11" t="s">
        <v>1217</v>
      </c>
      <c r="O239" s="11" t="s">
        <v>1218</v>
      </c>
      <c r="P239" s="11" t="s">
        <v>1219</v>
      </c>
      <c r="Q239" s="13"/>
      <c r="R239" s="11" t="s">
        <v>1220</v>
      </c>
      <c r="S239" s="13"/>
      <c r="T239" s="11" t="s">
        <v>1221</v>
      </c>
      <c r="U239" s="11" t="s">
        <v>1222</v>
      </c>
      <c r="V239" s="11" t="s">
        <v>1223</v>
      </c>
      <c r="W239" s="11" t="s">
        <v>1224</v>
      </c>
      <c r="X239" s="11" t="s">
        <v>1225</v>
      </c>
      <c r="Y239" s="13"/>
      <c r="Z239" s="13"/>
      <c r="AA239" s="11" t="s">
        <v>1226</v>
      </c>
      <c r="AB239" s="7"/>
      <c r="AC239" s="7"/>
      <c r="AD239" s="7"/>
      <c r="AE239" s="7"/>
      <c r="AF239" s="7"/>
      <c r="AG239" s="7"/>
      <c r="AH239" s="7"/>
      <c r="AI239" s="7"/>
      <c r="AJ239" s="7"/>
      <c r="AK239" s="7"/>
      <c r="AL239" s="7"/>
      <c r="AM239" s="7"/>
      <c r="AN239" s="7"/>
      <c r="AO239" s="7"/>
      <c r="AP239" s="7"/>
      <c r="AQ239" s="7"/>
      <c r="AR239" s="7"/>
      <c r="AS239" s="7"/>
      <c r="AT239" s="7"/>
      <c r="AU239" s="7"/>
    </row>
    <row r="240" spans="1:47">
      <c r="A240" s="7"/>
      <c r="B240" s="13"/>
      <c r="C240" s="11" t="s">
        <v>1227</v>
      </c>
      <c r="D240" s="13"/>
      <c r="E240" s="13"/>
      <c r="F240" s="12" t="s">
        <v>1939</v>
      </c>
      <c r="G240" s="11" t="s">
        <v>1228</v>
      </c>
      <c r="H240" s="11" t="s">
        <v>1229</v>
      </c>
      <c r="I240" s="11" t="s">
        <v>1230</v>
      </c>
      <c r="J240" s="11" t="s">
        <v>1231</v>
      </c>
      <c r="K240" s="13"/>
      <c r="L240" s="11" t="s">
        <v>1232</v>
      </c>
      <c r="M240" s="11" t="s">
        <v>1233</v>
      </c>
      <c r="N240" s="11" t="s">
        <v>1234</v>
      </c>
      <c r="O240" s="11" t="s">
        <v>1235</v>
      </c>
      <c r="P240" s="11" t="s">
        <v>1236</v>
      </c>
      <c r="Q240" s="13"/>
      <c r="R240" s="11" t="s">
        <v>1237</v>
      </c>
      <c r="S240" s="13"/>
      <c r="T240" s="11" t="s">
        <v>1238</v>
      </c>
      <c r="U240" s="11" t="s">
        <v>1239</v>
      </c>
      <c r="V240" s="11" t="s">
        <v>1240</v>
      </c>
      <c r="W240" s="11" t="s">
        <v>1241</v>
      </c>
      <c r="X240" s="11" t="s">
        <v>1242</v>
      </c>
      <c r="Y240" s="13"/>
      <c r="Z240" s="13"/>
      <c r="AA240" s="11" t="s">
        <v>1243</v>
      </c>
      <c r="AB240" s="7"/>
      <c r="AC240" s="7"/>
      <c r="AD240" s="7"/>
      <c r="AE240" s="7"/>
      <c r="AF240" s="7"/>
      <c r="AG240" s="7"/>
      <c r="AH240" s="7"/>
      <c r="AI240" s="7"/>
      <c r="AJ240" s="7"/>
      <c r="AK240" s="7"/>
      <c r="AL240" s="7"/>
      <c r="AM240" s="7"/>
      <c r="AN240" s="7"/>
      <c r="AO240" s="7"/>
      <c r="AP240" s="7"/>
      <c r="AQ240" s="7"/>
      <c r="AR240" s="7"/>
      <c r="AS240" s="7"/>
      <c r="AT240" s="7"/>
      <c r="AU240" s="7"/>
    </row>
    <row r="241" spans="1:47">
      <c r="A241" s="7"/>
      <c r="B241" s="13"/>
      <c r="C241" s="11" t="s">
        <v>1244</v>
      </c>
      <c r="D241" s="13"/>
      <c r="E241" s="13"/>
      <c r="F241" s="13"/>
      <c r="G241" s="11" t="s">
        <v>1245</v>
      </c>
      <c r="H241" s="11" t="s">
        <v>1246</v>
      </c>
      <c r="I241" s="11" t="s">
        <v>1247</v>
      </c>
      <c r="J241" s="11" t="s">
        <v>1248</v>
      </c>
      <c r="K241" s="13"/>
      <c r="L241" s="11" t="s">
        <v>1249</v>
      </c>
      <c r="M241" s="11" t="s">
        <v>1250</v>
      </c>
      <c r="N241" s="11" t="s">
        <v>1251</v>
      </c>
      <c r="O241" s="11" t="s">
        <v>1252</v>
      </c>
      <c r="P241" s="11" t="s">
        <v>1253</v>
      </c>
      <c r="Q241" s="13"/>
      <c r="R241" s="11" t="s">
        <v>1254</v>
      </c>
      <c r="S241" s="13"/>
      <c r="T241" s="11" t="s">
        <v>1255</v>
      </c>
      <c r="U241" s="11" t="s">
        <v>1256</v>
      </c>
      <c r="V241" s="11" t="s">
        <v>1257</v>
      </c>
      <c r="W241" s="11" t="s">
        <v>1258</v>
      </c>
      <c r="X241" s="11" t="s">
        <v>1259</v>
      </c>
      <c r="Y241" s="13"/>
      <c r="Z241" s="13"/>
      <c r="AA241" s="11" t="s">
        <v>1260</v>
      </c>
      <c r="AB241" s="7"/>
      <c r="AC241" s="7"/>
      <c r="AD241" s="7"/>
      <c r="AE241" s="7"/>
      <c r="AF241" s="7"/>
      <c r="AG241" s="7"/>
      <c r="AH241" s="7"/>
      <c r="AI241" s="7"/>
      <c r="AJ241" s="7"/>
      <c r="AK241" s="7"/>
      <c r="AL241" s="7"/>
      <c r="AM241" s="7"/>
      <c r="AN241" s="7"/>
      <c r="AO241" s="7"/>
      <c r="AP241" s="7"/>
      <c r="AQ241" s="7"/>
      <c r="AR241" s="7"/>
      <c r="AS241" s="7"/>
      <c r="AT241" s="7"/>
      <c r="AU241" s="7"/>
    </row>
    <row r="242" spans="1:47">
      <c r="A242" s="7"/>
      <c r="B242" s="13"/>
      <c r="C242" s="11" t="s">
        <v>1261</v>
      </c>
      <c r="D242" s="13"/>
      <c r="E242" s="13"/>
      <c r="F242" s="13"/>
      <c r="G242" s="11" t="s">
        <v>1262</v>
      </c>
      <c r="H242" s="11" t="s">
        <v>1263</v>
      </c>
      <c r="I242" s="11" t="s">
        <v>1264</v>
      </c>
      <c r="J242" s="11" t="s">
        <v>1265</v>
      </c>
      <c r="K242" s="13"/>
      <c r="L242" s="11" t="s">
        <v>1266</v>
      </c>
      <c r="M242" s="11" t="s">
        <v>1267</v>
      </c>
      <c r="N242" s="11" t="s">
        <v>1268</v>
      </c>
      <c r="O242" s="11" t="s">
        <v>1269</v>
      </c>
      <c r="P242" s="11" t="s">
        <v>1270</v>
      </c>
      <c r="Q242" s="13"/>
      <c r="R242" s="11" t="s">
        <v>1271</v>
      </c>
      <c r="S242" s="13"/>
      <c r="T242" s="11" t="s">
        <v>1272</v>
      </c>
      <c r="U242" s="11" t="s">
        <v>1273</v>
      </c>
      <c r="V242" s="11" t="s">
        <v>1274</v>
      </c>
      <c r="W242" s="11" t="s">
        <v>1275</v>
      </c>
      <c r="X242" s="11" t="s">
        <v>1276</v>
      </c>
      <c r="Y242" s="13"/>
      <c r="Z242" s="13"/>
      <c r="AA242" s="11" t="s">
        <v>1277</v>
      </c>
      <c r="AB242" s="7"/>
      <c r="AC242" s="7"/>
      <c r="AD242" s="7"/>
      <c r="AE242" s="7"/>
      <c r="AF242" s="7"/>
      <c r="AG242" s="7"/>
      <c r="AH242" s="7"/>
      <c r="AI242" s="7"/>
      <c r="AJ242" s="7"/>
      <c r="AK242" s="7"/>
      <c r="AL242" s="7"/>
      <c r="AM242" s="7"/>
      <c r="AN242" s="7"/>
      <c r="AO242" s="7"/>
      <c r="AP242" s="7"/>
      <c r="AQ242" s="7"/>
      <c r="AR242" s="7"/>
      <c r="AS242" s="7"/>
      <c r="AT242" s="7"/>
      <c r="AU242" s="7"/>
    </row>
    <row r="243" spans="1:47">
      <c r="A243" s="7"/>
      <c r="B243" s="13"/>
      <c r="C243" s="11" t="s">
        <v>1278</v>
      </c>
      <c r="D243" s="13"/>
      <c r="E243" s="13"/>
      <c r="F243" s="13"/>
      <c r="G243" s="11" t="s">
        <v>1279</v>
      </c>
      <c r="H243" s="11" t="s">
        <v>1280</v>
      </c>
      <c r="I243" s="11" t="s">
        <v>1281</v>
      </c>
      <c r="J243" s="11" t="s">
        <v>1282</v>
      </c>
      <c r="K243" s="13"/>
      <c r="L243" s="11" t="s">
        <v>1283</v>
      </c>
      <c r="M243" s="11" t="s">
        <v>1284</v>
      </c>
      <c r="N243" s="11" t="s">
        <v>1285</v>
      </c>
      <c r="O243" s="11" t="s">
        <v>1286</v>
      </c>
      <c r="P243" s="11" t="s">
        <v>1287</v>
      </c>
      <c r="Q243" s="13"/>
      <c r="R243" s="11" t="s">
        <v>1288</v>
      </c>
      <c r="S243" s="13"/>
      <c r="T243" s="11" t="s">
        <v>1289</v>
      </c>
      <c r="U243" s="11" t="s">
        <v>1290</v>
      </c>
      <c r="V243" s="11" t="s">
        <v>1291</v>
      </c>
      <c r="W243" s="11" t="s">
        <v>1292</v>
      </c>
      <c r="X243" s="11" t="s">
        <v>1293</v>
      </c>
      <c r="Y243" s="13"/>
      <c r="Z243" s="13"/>
      <c r="AA243" s="12" t="s">
        <v>1961</v>
      </c>
      <c r="AB243" s="7"/>
      <c r="AC243" s="7"/>
      <c r="AD243" s="7"/>
      <c r="AE243" s="7"/>
      <c r="AF243" s="7"/>
      <c r="AG243" s="7"/>
      <c r="AH243" s="7"/>
      <c r="AI243" s="7"/>
      <c r="AJ243" s="7"/>
      <c r="AK243" s="7"/>
      <c r="AL243" s="7"/>
      <c r="AM243" s="7"/>
      <c r="AN243" s="7"/>
      <c r="AO243" s="7"/>
      <c r="AP243" s="7"/>
      <c r="AQ243" s="7"/>
      <c r="AR243" s="7"/>
      <c r="AS243" s="7"/>
      <c r="AT243" s="7"/>
      <c r="AU243" s="7"/>
    </row>
    <row r="244" spans="1:47">
      <c r="A244" s="7"/>
      <c r="B244" s="13"/>
      <c r="C244" s="11" t="s">
        <v>1294</v>
      </c>
      <c r="D244" s="13"/>
      <c r="E244" s="13"/>
      <c r="F244" s="13"/>
      <c r="G244" s="11" t="s">
        <v>1295</v>
      </c>
      <c r="H244" s="11" t="s">
        <v>1296</v>
      </c>
      <c r="I244" s="11" t="s">
        <v>1297</v>
      </c>
      <c r="J244" s="12" t="s">
        <v>1943</v>
      </c>
      <c r="K244" s="13"/>
      <c r="L244" s="11" t="s">
        <v>1298</v>
      </c>
      <c r="M244" s="11" t="s">
        <v>1299</v>
      </c>
      <c r="N244" s="11" t="s">
        <v>1300</v>
      </c>
      <c r="O244" s="11" t="s">
        <v>1301</v>
      </c>
      <c r="P244" s="11" t="s">
        <v>1302</v>
      </c>
      <c r="Q244" s="13"/>
      <c r="R244" s="11" t="s">
        <v>1303</v>
      </c>
      <c r="S244" s="13"/>
      <c r="T244" s="11" t="s">
        <v>1304</v>
      </c>
      <c r="U244" s="11" t="s">
        <v>1305</v>
      </c>
      <c r="V244" s="11" t="s">
        <v>1306</v>
      </c>
      <c r="W244" s="11" t="s">
        <v>1307</v>
      </c>
      <c r="X244" s="11" t="s">
        <v>1308</v>
      </c>
      <c r="Y244" s="13"/>
      <c r="Z244" s="13"/>
      <c r="AA244" s="13"/>
      <c r="AB244" s="7"/>
      <c r="AC244" s="7"/>
      <c r="AD244" s="7"/>
      <c r="AE244" s="7"/>
      <c r="AF244" s="7"/>
      <c r="AG244" s="7"/>
      <c r="AH244" s="7"/>
      <c r="AI244" s="7"/>
      <c r="AJ244" s="7"/>
      <c r="AK244" s="7"/>
      <c r="AL244" s="7"/>
      <c r="AM244" s="7"/>
      <c r="AN244" s="7"/>
      <c r="AO244" s="7"/>
      <c r="AP244" s="7"/>
      <c r="AQ244" s="7"/>
      <c r="AR244" s="7"/>
      <c r="AS244" s="7"/>
      <c r="AT244" s="7"/>
      <c r="AU244" s="7"/>
    </row>
    <row r="245" spans="1:47">
      <c r="A245" s="7"/>
      <c r="B245" s="13"/>
      <c r="C245" s="11" t="s">
        <v>1309</v>
      </c>
      <c r="D245" s="13"/>
      <c r="E245" s="13"/>
      <c r="F245" s="13"/>
      <c r="G245" s="11" t="s">
        <v>1310</v>
      </c>
      <c r="H245" s="11" t="s">
        <v>1311</v>
      </c>
      <c r="I245" s="11" t="s">
        <v>1312</v>
      </c>
      <c r="J245" s="13"/>
      <c r="K245" s="13"/>
      <c r="L245" s="11" t="s">
        <v>1313</v>
      </c>
      <c r="M245" s="11" t="s">
        <v>1314</v>
      </c>
      <c r="N245" s="11" t="s">
        <v>1315</v>
      </c>
      <c r="O245" s="11" t="s">
        <v>1316</v>
      </c>
      <c r="P245" s="11" t="s">
        <v>1317</v>
      </c>
      <c r="Q245" s="13"/>
      <c r="R245" s="11" t="s">
        <v>1951</v>
      </c>
      <c r="S245" s="13"/>
      <c r="T245" s="11" t="s">
        <v>1318</v>
      </c>
      <c r="U245" s="11" t="s">
        <v>1319</v>
      </c>
      <c r="V245" s="11" t="s">
        <v>1320</v>
      </c>
      <c r="W245" s="11" t="s">
        <v>1321</v>
      </c>
      <c r="X245" s="11" t="s">
        <v>1322</v>
      </c>
      <c r="Y245" s="13"/>
      <c r="Z245" s="13"/>
      <c r="AA245" s="13"/>
      <c r="AB245" s="7"/>
      <c r="AC245" s="7"/>
      <c r="AD245" s="7"/>
      <c r="AE245" s="7"/>
      <c r="AF245" s="7"/>
      <c r="AG245" s="7"/>
      <c r="AH245" s="7"/>
      <c r="AI245" s="7"/>
      <c r="AJ245" s="7"/>
      <c r="AK245" s="7"/>
      <c r="AL245" s="7"/>
      <c r="AM245" s="7"/>
      <c r="AN245" s="7"/>
      <c r="AO245" s="7"/>
      <c r="AP245" s="7"/>
      <c r="AQ245" s="7"/>
      <c r="AR245" s="7"/>
      <c r="AS245" s="7"/>
      <c r="AT245" s="7"/>
      <c r="AU245" s="7"/>
    </row>
    <row r="246" spans="1:47">
      <c r="A246" s="7"/>
      <c r="B246" s="13"/>
      <c r="C246" s="11" t="s">
        <v>1323</v>
      </c>
      <c r="D246" s="13"/>
      <c r="E246" s="13"/>
      <c r="F246" s="13"/>
      <c r="G246" s="11" t="s">
        <v>1324</v>
      </c>
      <c r="H246" s="11" t="s">
        <v>1325</v>
      </c>
      <c r="I246" s="11" t="s">
        <v>1326</v>
      </c>
      <c r="J246" s="13"/>
      <c r="K246" s="13"/>
      <c r="L246" s="11" t="s">
        <v>1327</v>
      </c>
      <c r="M246" s="11" t="s">
        <v>1328</v>
      </c>
      <c r="N246" s="11" t="s">
        <v>1329</v>
      </c>
      <c r="O246" s="11" t="s">
        <v>1330</v>
      </c>
      <c r="P246" s="11" t="s">
        <v>1331</v>
      </c>
      <c r="Q246" s="13"/>
      <c r="R246" s="11" t="s">
        <v>1332</v>
      </c>
      <c r="S246" s="13"/>
      <c r="T246" s="11" t="s">
        <v>1333</v>
      </c>
      <c r="U246" s="11" t="s">
        <v>1334</v>
      </c>
      <c r="V246" s="11" t="s">
        <v>1335</v>
      </c>
      <c r="W246" s="11" t="s">
        <v>1336</v>
      </c>
      <c r="X246" s="11" t="s">
        <v>1337</v>
      </c>
      <c r="Y246" s="13"/>
      <c r="Z246" s="13"/>
      <c r="AA246" s="13"/>
      <c r="AB246" s="7"/>
      <c r="AC246" s="7"/>
      <c r="AD246" s="7"/>
      <c r="AE246" s="7"/>
      <c r="AF246" s="7"/>
      <c r="AG246" s="7"/>
      <c r="AH246" s="7"/>
      <c r="AI246" s="7"/>
      <c r="AJ246" s="7"/>
      <c r="AK246" s="7"/>
      <c r="AL246" s="7"/>
      <c r="AM246" s="7"/>
      <c r="AN246" s="7"/>
      <c r="AO246" s="7"/>
      <c r="AP246" s="7"/>
      <c r="AQ246" s="7"/>
      <c r="AR246" s="7"/>
      <c r="AS246" s="7"/>
      <c r="AT246" s="7"/>
      <c r="AU246" s="7"/>
    </row>
    <row r="247" spans="1:47">
      <c r="A247" s="7"/>
      <c r="B247" s="13"/>
      <c r="C247" s="11" t="s">
        <v>1338</v>
      </c>
      <c r="D247" s="13"/>
      <c r="E247" s="13"/>
      <c r="F247" s="13"/>
      <c r="G247" s="11" t="s">
        <v>1339</v>
      </c>
      <c r="H247" s="11" t="s">
        <v>1340</v>
      </c>
      <c r="I247" s="11" t="s">
        <v>1341</v>
      </c>
      <c r="J247" s="13"/>
      <c r="K247" s="13"/>
      <c r="L247" s="11" t="s">
        <v>1342</v>
      </c>
      <c r="M247" s="11" t="s">
        <v>1343</v>
      </c>
      <c r="N247" s="11" t="s">
        <v>1344</v>
      </c>
      <c r="O247" s="11" t="s">
        <v>1345</v>
      </c>
      <c r="P247" s="11" t="s">
        <v>1346</v>
      </c>
      <c r="Q247" s="13"/>
      <c r="R247" s="11" t="s">
        <v>1347</v>
      </c>
      <c r="S247" s="13"/>
      <c r="T247" s="12" t="s">
        <v>1954</v>
      </c>
      <c r="U247" s="11" t="s">
        <v>1348</v>
      </c>
      <c r="V247" s="11" t="s">
        <v>1349</v>
      </c>
      <c r="W247" s="11" t="s">
        <v>1350</v>
      </c>
      <c r="X247" s="11" t="s">
        <v>1351</v>
      </c>
      <c r="Y247" s="13"/>
      <c r="Z247" s="13"/>
      <c r="AA247" s="13"/>
      <c r="AB247" s="7"/>
      <c r="AC247" s="7"/>
      <c r="AD247" s="7"/>
      <c r="AE247" s="7"/>
      <c r="AF247" s="7"/>
      <c r="AG247" s="7"/>
      <c r="AH247" s="7"/>
      <c r="AI247" s="7"/>
      <c r="AJ247" s="7"/>
      <c r="AK247" s="7"/>
      <c r="AL247" s="7"/>
      <c r="AM247" s="7"/>
      <c r="AN247" s="7"/>
      <c r="AO247" s="7"/>
      <c r="AP247" s="7"/>
      <c r="AQ247" s="7"/>
      <c r="AR247" s="7"/>
      <c r="AS247" s="7"/>
      <c r="AT247" s="7"/>
      <c r="AU247" s="7"/>
    </row>
    <row r="248" spans="1:47">
      <c r="A248" s="7"/>
      <c r="B248" s="13"/>
      <c r="C248" s="11" t="s">
        <v>1352</v>
      </c>
      <c r="D248" s="13"/>
      <c r="E248" s="13"/>
      <c r="F248" s="13"/>
      <c r="G248" s="11" t="s">
        <v>1353</v>
      </c>
      <c r="H248" s="11" t="s">
        <v>1354</v>
      </c>
      <c r="I248" s="11" t="s">
        <v>1355</v>
      </c>
      <c r="J248" s="13"/>
      <c r="K248" s="13"/>
      <c r="L248" s="11" t="s">
        <v>1356</v>
      </c>
      <c r="M248" s="11" t="s">
        <v>1357</v>
      </c>
      <c r="N248" s="11" t="s">
        <v>1358</v>
      </c>
      <c r="O248" s="11" t="s">
        <v>1359</v>
      </c>
      <c r="P248" s="11" t="s">
        <v>1360</v>
      </c>
      <c r="Q248" s="13"/>
      <c r="R248" s="11" t="s">
        <v>1361</v>
      </c>
      <c r="S248" s="13"/>
      <c r="T248" s="13"/>
      <c r="U248" s="11" t="s">
        <v>1362</v>
      </c>
      <c r="V248" s="11" t="s">
        <v>1363</v>
      </c>
      <c r="W248" s="11" t="s">
        <v>1364</v>
      </c>
      <c r="X248" s="11" t="s">
        <v>1365</v>
      </c>
      <c r="Y248" s="13"/>
      <c r="Z248" s="13"/>
      <c r="AA248" s="13"/>
      <c r="AB248" s="7"/>
      <c r="AC248" s="7"/>
      <c r="AD248" s="7"/>
      <c r="AE248" s="7"/>
      <c r="AF248" s="7"/>
      <c r="AG248" s="7"/>
      <c r="AH248" s="7"/>
      <c r="AI248" s="7"/>
      <c r="AJ248" s="7"/>
      <c r="AK248" s="7"/>
      <c r="AL248" s="7"/>
      <c r="AM248" s="7"/>
      <c r="AN248" s="7"/>
      <c r="AO248" s="7"/>
      <c r="AP248" s="7"/>
      <c r="AQ248" s="7"/>
      <c r="AR248" s="7"/>
      <c r="AS248" s="7"/>
      <c r="AT248" s="7"/>
      <c r="AU248" s="7"/>
    </row>
    <row r="249" spans="1:47">
      <c r="A249" s="7"/>
      <c r="B249" s="13"/>
      <c r="C249" s="11" t="s">
        <v>1366</v>
      </c>
      <c r="D249" s="13"/>
      <c r="E249" s="13"/>
      <c r="F249" s="13"/>
      <c r="G249" s="11" t="s">
        <v>1367</v>
      </c>
      <c r="H249" s="11" t="s">
        <v>1368</v>
      </c>
      <c r="I249" s="11" t="s">
        <v>1369</v>
      </c>
      <c r="J249" s="13"/>
      <c r="K249" s="13"/>
      <c r="L249" s="11" t="s">
        <v>1370</v>
      </c>
      <c r="M249" s="11" t="s">
        <v>1371</v>
      </c>
      <c r="N249" s="11" t="s">
        <v>1372</v>
      </c>
      <c r="O249" s="11" t="s">
        <v>1373</v>
      </c>
      <c r="P249" s="11" t="s">
        <v>1374</v>
      </c>
      <c r="Q249" s="13"/>
      <c r="R249" s="11" t="s">
        <v>1375</v>
      </c>
      <c r="S249" s="13"/>
      <c r="T249" s="13"/>
      <c r="U249" s="12" t="s">
        <v>1955</v>
      </c>
      <c r="V249" s="11" t="s">
        <v>1376</v>
      </c>
      <c r="W249" s="11" t="s">
        <v>1377</v>
      </c>
      <c r="X249" s="11" t="s">
        <v>1378</v>
      </c>
      <c r="Y249" s="13"/>
      <c r="Z249" s="13"/>
      <c r="AA249" s="13"/>
      <c r="AB249" s="7"/>
      <c r="AC249" s="7"/>
      <c r="AD249" s="7"/>
      <c r="AE249" s="7"/>
      <c r="AF249" s="7"/>
      <c r="AG249" s="7"/>
      <c r="AH249" s="7"/>
      <c r="AI249" s="7"/>
      <c r="AJ249" s="7"/>
      <c r="AK249" s="7"/>
      <c r="AL249" s="7"/>
      <c r="AM249" s="7"/>
      <c r="AN249" s="7"/>
      <c r="AO249" s="7"/>
      <c r="AP249" s="7"/>
      <c r="AQ249" s="7"/>
      <c r="AR249" s="7"/>
      <c r="AS249" s="7"/>
      <c r="AT249" s="7"/>
      <c r="AU249" s="7"/>
    </row>
    <row r="250" spans="1:47">
      <c r="A250" s="7"/>
      <c r="B250" s="13"/>
      <c r="C250" s="11" t="s">
        <v>1379</v>
      </c>
      <c r="D250" s="13"/>
      <c r="E250" s="13"/>
      <c r="F250" s="13"/>
      <c r="G250" s="11" t="s">
        <v>1380</v>
      </c>
      <c r="H250" s="11" t="s">
        <v>1381</v>
      </c>
      <c r="I250" s="11" t="s">
        <v>1382</v>
      </c>
      <c r="J250" s="13"/>
      <c r="K250" s="13"/>
      <c r="L250" s="11" t="s">
        <v>1383</v>
      </c>
      <c r="M250" s="11" t="s">
        <v>1384</v>
      </c>
      <c r="N250" s="11" t="s">
        <v>1385</v>
      </c>
      <c r="O250" s="11" t="s">
        <v>1386</v>
      </c>
      <c r="P250" s="11" t="s">
        <v>1387</v>
      </c>
      <c r="Q250" s="13"/>
      <c r="R250" s="11" t="s">
        <v>1388</v>
      </c>
      <c r="S250" s="13"/>
      <c r="T250" s="13"/>
      <c r="U250" s="13"/>
      <c r="V250" s="11" t="s">
        <v>1389</v>
      </c>
      <c r="W250" s="11" t="s">
        <v>1390</v>
      </c>
      <c r="X250" s="11" t="s">
        <v>1391</v>
      </c>
      <c r="Y250" s="13"/>
      <c r="Z250" s="13"/>
      <c r="AA250" s="13"/>
      <c r="AB250" s="7"/>
      <c r="AC250" s="7"/>
      <c r="AD250" s="7"/>
      <c r="AE250" s="7"/>
      <c r="AF250" s="7"/>
      <c r="AG250" s="7"/>
      <c r="AH250" s="7"/>
      <c r="AI250" s="7"/>
      <c r="AJ250" s="7"/>
      <c r="AK250" s="7"/>
      <c r="AL250" s="7"/>
      <c r="AM250" s="7"/>
      <c r="AN250" s="7"/>
      <c r="AO250" s="7"/>
      <c r="AP250" s="7"/>
      <c r="AQ250" s="7"/>
      <c r="AR250" s="7"/>
      <c r="AS250" s="7"/>
      <c r="AT250" s="7"/>
      <c r="AU250" s="7"/>
    </row>
    <row r="251" spans="1:47">
      <c r="A251" s="7"/>
      <c r="B251" s="13"/>
      <c r="C251" s="11" t="s">
        <v>1392</v>
      </c>
      <c r="D251" s="13"/>
      <c r="E251" s="13"/>
      <c r="F251" s="13"/>
      <c r="G251" s="11" t="s">
        <v>1393</v>
      </c>
      <c r="H251" s="11" t="s">
        <v>1394</v>
      </c>
      <c r="I251" s="12" t="s">
        <v>1942</v>
      </c>
      <c r="J251" s="13"/>
      <c r="K251" s="13"/>
      <c r="L251" s="11" t="s">
        <v>1395</v>
      </c>
      <c r="M251" s="11" t="s">
        <v>1396</v>
      </c>
      <c r="N251" s="11" t="s">
        <v>1397</v>
      </c>
      <c r="O251" s="11" t="s">
        <v>1398</v>
      </c>
      <c r="P251" s="11" t="s">
        <v>1399</v>
      </c>
      <c r="Q251" s="13"/>
      <c r="R251" s="11" t="s">
        <v>1400</v>
      </c>
      <c r="S251" s="13"/>
      <c r="T251" s="13"/>
      <c r="U251" s="13"/>
      <c r="V251" s="11" t="s">
        <v>1401</v>
      </c>
      <c r="W251" s="11" t="s">
        <v>1402</v>
      </c>
      <c r="X251" s="11" t="s">
        <v>1403</v>
      </c>
      <c r="Y251" s="13"/>
      <c r="Z251" s="13"/>
      <c r="AA251" s="13"/>
      <c r="AB251" s="7"/>
      <c r="AC251" s="7"/>
      <c r="AD251" s="7"/>
      <c r="AE251" s="7"/>
      <c r="AF251" s="7"/>
      <c r="AG251" s="7"/>
      <c r="AH251" s="7"/>
      <c r="AI251" s="7"/>
      <c r="AJ251" s="7"/>
      <c r="AK251" s="7"/>
      <c r="AL251" s="7"/>
      <c r="AM251" s="7"/>
      <c r="AN251" s="7"/>
      <c r="AO251" s="7"/>
      <c r="AP251" s="7"/>
      <c r="AQ251" s="7"/>
      <c r="AR251" s="7"/>
      <c r="AS251" s="7"/>
      <c r="AT251" s="7"/>
      <c r="AU251" s="7"/>
    </row>
    <row r="252" spans="1:47">
      <c r="A252" s="7"/>
      <c r="B252" s="13"/>
      <c r="C252" s="11" t="s">
        <v>1404</v>
      </c>
      <c r="D252" s="13"/>
      <c r="E252" s="13"/>
      <c r="F252" s="13"/>
      <c r="G252" s="12" t="s">
        <v>1940</v>
      </c>
      <c r="H252" s="11" t="s">
        <v>1405</v>
      </c>
      <c r="I252" s="13"/>
      <c r="J252" s="13"/>
      <c r="K252" s="13"/>
      <c r="L252" s="11" t="s">
        <v>1406</v>
      </c>
      <c r="M252" s="11" t="s">
        <v>1407</v>
      </c>
      <c r="N252" s="11" t="s">
        <v>1408</v>
      </c>
      <c r="O252" s="12" t="s">
        <v>1948</v>
      </c>
      <c r="P252" s="11" t="s">
        <v>1409</v>
      </c>
      <c r="Q252" s="13"/>
      <c r="R252" s="11" t="s">
        <v>1410</v>
      </c>
      <c r="S252" s="13"/>
      <c r="T252" s="13"/>
      <c r="U252" s="13"/>
      <c r="V252" s="11" t="s">
        <v>1411</v>
      </c>
      <c r="W252" s="11" t="s">
        <v>1412</v>
      </c>
      <c r="X252" s="11" t="s">
        <v>1413</v>
      </c>
      <c r="Y252" s="13"/>
      <c r="Z252" s="13"/>
      <c r="AA252" s="13"/>
      <c r="AB252" s="7"/>
      <c r="AC252" s="7"/>
      <c r="AD252" s="7"/>
      <c r="AE252" s="7"/>
      <c r="AF252" s="7"/>
      <c r="AG252" s="7"/>
      <c r="AH252" s="7"/>
      <c r="AI252" s="7"/>
      <c r="AJ252" s="7"/>
      <c r="AK252" s="7"/>
      <c r="AL252" s="7"/>
      <c r="AM252" s="7"/>
      <c r="AN252" s="7"/>
      <c r="AO252" s="7"/>
      <c r="AP252" s="7"/>
      <c r="AQ252" s="7"/>
      <c r="AR252" s="7"/>
      <c r="AS252" s="7"/>
      <c r="AT252" s="7"/>
      <c r="AU252" s="7"/>
    </row>
    <row r="253" spans="1:47">
      <c r="A253" s="7"/>
      <c r="B253" s="13"/>
      <c r="C253" s="11" t="s">
        <v>1414</v>
      </c>
      <c r="D253" s="13"/>
      <c r="E253" s="13"/>
      <c r="F253" s="13"/>
      <c r="G253" s="13"/>
      <c r="H253" s="11" t="s">
        <v>1415</v>
      </c>
      <c r="I253" s="13"/>
      <c r="J253" s="13"/>
      <c r="K253" s="13"/>
      <c r="L253" s="11" t="s">
        <v>1416</v>
      </c>
      <c r="M253" s="11" t="s">
        <v>1417</v>
      </c>
      <c r="N253" s="11" t="s">
        <v>1418</v>
      </c>
      <c r="O253" s="13"/>
      <c r="P253" s="11" t="s">
        <v>1419</v>
      </c>
      <c r="Q253" s="13"/>
      <c r="R253" s="11" t="s">
        <v>1420</v>
      </c>
      <c r="S253" s="13"/>
      <c r="T253" s="13"/>
      <c r="U253" s="13"/>
      <c r="V253" s="11" t="s">
        <v>1421</v>
      </c>
      <c r="W253" s="11" t="s">
        <v>1422</v>
      </c>
      <c r="X253" s="11" t="s">
        <v>1423</v>
      </c>
      <c r="Y253" s="13"/>
      <c r="Z253" s="13"/>
      <c r="AA253" s="13"/>
      <c r="AB253" s="7"/>
      <c r="AC253" s="7"/>
      <c r="AD253" s="7"/>
      <c r="AE253" s="7"/>
      <c r="AF253" s="7"/>
      <c r="AG253" s="7"/>
      <c r="AH253" s="7"/>
      <c r="AI253" s="7"/>
      <c r="AJ253" s="7"/>
      <c r="AK253" s="7"/>
      <c r="AL253" s="7"/>
      <c r="AM253" s="7"/>
      <c r="AN253" s="7"/>
      <c r="AO253" s="7"/>
      <c r="AP253" s="7"/>
      <c r="AQ253" s="7"/>
      <c r="AR253" s="7"/>
      <c r="AS253" s="7"/>
      <c r="AT253" s="7"/>
      <c r="AU253" s="7"/>
    </row>
    <row r="254" spans="1:47">
      <c r="A254" s="7"/>
      <c r="B254" s="13"/>
      <c r="C254" s="11" t="s">
        <v>1932</v>
      </c>
      <c r="D254" s="13"/>
      <c r="E254" s="13"/>
      <c r="F254" s="13"/>
      <c r="G254" s="13"/>
      <c r="H254" s="11" t="s">
        <v>1424</v>
      </c>
      <c r="I254" s="13"/>
      <c r="J254" s="13"/>
      <c r="K254" s="13"/>
      <c r="L254" s="11" t="s">
        <v>1425</v>
      </c>
      <c r="M254" s="11" t="s">
        <v>1426</v>
      </c>
      <c r="N254" s="11" t="s">
        <v>1427</v>
      </c>
      <c r="O254" s="13"/>
      <c r="P254" s="11" t="s">
        <v>1428</v>
      </c>
      <c r="Q254" s="13"/>
      <c r="R254" s="11" t="s">
        <v>1429</v>
      </c>
      <c r="S254" s="13"/>
      <c r="T254" s="13"/>
      <c r="U254" s="13"/>
      <c r="V254" s="11" t="s">
        <v>1430</v>
      </c>
      <c r="W254" s="11" t="s">
        <v>1431</v>
      </c>
      <c r="X254" s="11" t="s">
        <v>1432</v>
      </c>
      <c r="Y254" s="13"/>
      <c r="Z254" s="13"/>
      <c r="AA254" s="13"/>
      <c r="AB254" s="7"/>
      <c r="AC254" s="7"/>
      <c r="AD254" s="7"/>
      <c r="AE254" s="7"/>
      <c r="AF254" s="7"/>
      <c r="AG254" s="7"/>
      <c r="AH254" s="7"/>
      <c r="AI254" s="7"/>
      <c r="AJ254" s="7"/>
      <c r="AK254" s="7"/>
      <c r="AL254" s="7"/>
      <c r="AM254" s="7"/>
      <c r="AN254" s="7"/>
      <c r="AO254" s="7"/>
      <c r="AP254" s="7"/>
      <c r="AQ254" s="7"/>
      <c r="AR254" s="7"/>
      <c r="AS254" s="7"/>
      <c r="AT254" s="7"/>
      <c r="AU254" s="7"/>
    </row>
    <row r="255" spans="1:47">
      <c r="A255" s="7"/>
      <c r="B255" s="13"/>
      <c r="C255" s="11" t="s">
        <v>1433</v>
      </c>
      <c r="D255" s="13"/>
      <c r="E255" s="13"/>
      <c r="F255" s="13"/>
      <c r="G255" s="13"/>
      <c r="H255" s="11" t="s">
        <v>1434</v>
      </c>
      <c r="I255" s="13"/>
      <c r="J255" s="13"/>
      <c r="K255" s="13"/>
      <c r="L255" s="11" t="s">
        <v>1435</v>
      </c>
      <c r="M255" s="11" t="s">
        <v>1436</v>
      </c>
      <c r="N255" s="11" t="s">
        <v>1437</v>
      </c>
      <c r="O255" s="13"/>
      <c r="P255" s="11" t="s">
        <v>1438</v>
      </c>
      <c r="Q255" s="13"/>
      <c r="R255" s="11" t="s">
        <v>1439</v>
      </c>
      <c r="S255" s="13"/>
      <c r="T255" s="13"/>
      <c r="U255" s="13"/>
      <c r="V255" s="11" t="s">
        <v>1440</v>
      </c>
      <c r="W255" s="11" t="s">
        <v>1441</v>
      </c>
      <c r="X255" s="11" t="s">
        <v>1442</v>
      </c>
      <c r="Y255" s="13"/>
      <c r="Z255" s="13"/>
      <c r="AA255" s="13"/>
      <c r="AB255" s="7"/>
      <c r="AC255" s="7"/>
      <c r="AD255" s="7"/>
      <c r="AE255" s="7"/>
      <c r="AF255" s="7"/>
      <c r="AG255" s="7"/>
      <c r="AH255" s="7"/>
      <c r="AI255" s="7"/>
      <c r="AJ255" s="7"/>
      <c r="AK255" s="7"/>
      <c r="AL255" s="7"/>
      <c r="AM255" s="7"/>
      <c r="AN255" s="7"/>
      <c r="AO255" s="7"/>
      <c r="AP255" s="7"/>
      <c r="AQ255" s="7"/>
      <c r="AR255" s="7"/>
      <c r="AS255" s="7"/>
      <c r="AT255" s="7"/>
      <c r="AU255" s="7"/>
    </row>
    <row r="256" spans="1:47">
      <c r="A256" s="7"/>
      <c r="B256" s="13"/>
      <c r="C256" s="11" t="s">
        <v>1443</v>
      </c>
      <c r="D256" s="13"/>
      <c r="E256" s="13"/>
      <c r="F256" s="13"/>
      <c r="G256" s="13"/>
      <c r="H256" s="11" t="s">
        <v>1444</v>
      </c>
      <c r="I256" s="13"/>
      <c r="J256" s="13"/>
      <c r="K256" s="13"/>
      <c r="L256" s="11" t="s">
        <v>1445</v>
      </c>
      <c r="M256" s="11" t="s">
        <v>1446</v>
      </c>
      <c r="N256" s="11" t="s">
        <v>1447</v>
      </c>
      <c r="O256" s="13"/>
      <c r="P256" s="11" t="s">
        <v>1448</v>
      </c>
      <c r="Q256" s="13"/>
      <c r="R256" s="11" t="s">
        <v>1449</v>
      </c>
      <c r="S256" s="13"/>
      <c r="T256" s="13"/>
      <c r="U256" s="13"/>
      <c r="V256" s="11" t="s">
        <v>1450</v>
      </c>
      <c r="W256" s="11" t="s">
        <v>1451</v>
      </c>
      <c r="X256" s="11" t="s">
        <v>1452</v>
      </c>
      <c r="Y256" s="13"/>
      <c r="Z256" s="13"/>
      <c r="AA256" s="13"/>
      <c r="AB256" s="7"/>
      <c r="AC256" s="7"/>
      <c r="AD256" s="7"/>
      <c r="AE256" s="7"/>
      <c r="AF256" s="7"/>
      <c r="AG256" s="7"/>
      <c r="AH256" s="7"/>
      <c r="AI256" s="7"/>
      <c r="AJ256" s="7"/>
      <c r="AK256" s="7"/>
      <c r="AL256" s="7"/>
      <c r="AM256" s="7"/>
      <c r="AN256" s="7"/>
      <c r="AO256" s="7"/>
      <c r="AP256" s="7"/>
      <c r="AQ256" s="7"/>
      <c r="AR256" s="7"/>
      <c r="AS256" s="7"/>
      <c r="AT256" s="7"/>
      <c r="AU256" s="7"/>
    </row>
    <row r="257" spans="1:47">
      <c r="A257" s="7"/>
      <c r="B257" s="13"/>
      <c r="C257" s="11" t="s">
        <v>1453</v>
      </c>
      <c r="D257" s="13"/>
      <c r="E257" s="13"/>
      <c r="F257" s="13"/>
      <c r="G257" s="13"/>
      <c r="H257" s="11" t="s">
        <v>1454</v>
      </c>
      <c r="I257" s="13"/>
      <c r="J257" s="13"/>
      <c r="K257" s="13"/>
      <c r="L257" s="11" t="s">
        <v>1455</v>
      </c>
      <c r="M257" s="11" t="s">
        <v>1456</v>
      </c>
      <c r="N257" s="11" t="s">
        <v>1457</v>
      </c>
      <c r="O257" s="13"/>
      <c r="P257" s="11" t="s">
        <v>1458</v>
      </c>
      <c r="Q257" s="13"/>
      <c r="R257" s="11" t="s">
        <v>1459</v>
      </c>
      <c r="S257" s="13"/>
      <c r="T257" s="13"/>
      <c r="U257" s="13"/>
      <c r="V257" s="11" t="s">
        <v>1460</v>
      </c>
      <c r="W257" s="11" t="s">
        <v>1461</v>
      </c>
      <c r="X257" s="11" t="s">
        <v>1462</v>
      </c>
      <c r="Y257" s="13"/>
      <c r="Z257" s="13"/>
      <c r="AA257" s="13"/>
      <c r="AB257" s="7"/>
      <c r="AC257" s="7"/>
      <c r="AD257" s="7"/>
      <c r="AE257" s="7"/>
      <c r="AF257" s="7"/>
      <c r="AG257" s="7"/>
      <c r="AH257" s="7"/>
      <c r="AI257" s="7"/>
      <c r="AJ257" s="7"/>
      <c r="AK257" s="7"/>
      <c r="AL257" s="7"/>
      <c r="AM257" s="7"/>
      <c r="AN257" s="7"/>
      <c r="AO257" s="7"/>
      <c r="AP257" s="7"/>
      <c r="AQ257" s="7"/>
      <c r="AR257" s="7"/>
      <c r="AS257" s="7"/>
      <c r="AT257" s="7"/>
      <c r="AU257" s="7"/>
    </row>
    <row r="258" spans="1:47">
      <c r="A258" s="7"/>
      <c r="B258" s="13"/>
      <c r="C258" s="11" t="s">
        <v>1463</v>
      </c>
      <c r="D258" s="13"/>
      <c r="E258" s="13"/>
      <c r="F258" s="13"/>
      <c r="G258" s="13"/>
      <c r="H258" s="11" t="s">
        <v>1464</v>
      </c>
      <c r="I258" s="13"/>
      <c r="J258" s="13"/>
      <c r="K258" s="13"/>
      <c r="L258" s="11" t="s">
        <v>1465</v>
      </c>
      <c r="M258" s="11" t="s">
        <v>1466</v>
      </c>
      <c r="N258" s="11" t="s">
        <v>1467</v>
      </c>
      <c r="O258" s="13"/>
      <c r="P258" s="11" t="s">
        <v>1468</v>
      </c>
      <c r="Q258" s="13"/>
      <c r="R258" s="11" t="s">
        <v>1469</v>
      </c>
      <c r="S258" s="13"/>
      <c r="T258" s="13"/>
      <c r="U258" s="13"/>
      <c r="V258" s="11" t="s">
        <v>1470</v>
      </c>
      <c r="W258" s="11" t="s">
        <v>1471</v>
      </c>
      <c r="X258" s="11" t="s">
        <v>1472</v>
      </c>
      <c r="Y258" s="13"/>
      <c r="Z258" s="13"/>
      <c r="AA258" s="13"/>
      <c r="AB258" s="7"/>
      <c r="AC258" s="7"/>
      <c r="AD258" s="7"/>
      <c r="AE258" s="7"/>
      <c r="AF258" s="7"/>
      <c r="AG258" s="7"/>
      <c r="AH258" s="7"/>
      <c r="AI258" s="7"/>
      <c r="AJ258" s="7"/>
      <c r="AK258" s="7"/>
      <c r="AL258" s="7"/>
      <c r="AM258" s="7"/>
      <c r="AN258" s="7"/>
      <c r="AO258" s="7"/>
      <c r="AP258" s="7"/>
      <c r="AQ258" s="7"/>
      <c r="AR258" s="7"/>
      <c r="AS258" s="7"/>
      <c r="AT258" s="7"/>
      <c r="AU258" s="7"/>
    </row>
    <row r="259" spans="1:47">
      <c r="A259" s="7"/>
      <c r="B259" s="13"/>
      <c r="C259" s="11" t="s">
        <v>1473</v>
      </c>
      <c r="D259" s="13"/>
      <c r="E259" s="13"/>
      <c r="F259" s="13"/>
      <c r="G259" s="13"/>
      <c r="H259" s="11" t="s">
        <v>1474</v>
      </c>
      <c r="I259" s="13"/>
      <c r="J259" s="13"/>
      <c r="K259" s="13"/>
      <c r="L259" s="11" t="s">
        <v>1475</v>
      </c>
      <c r="M259" s="11" t="s">
        <v>1476</v>
      </c>
      <c r="N259" s="11" t="s">
        <v>1477</v>
      </c>
      <c r="O259" s="13"/>
      <c r="P259" s="11" t="s">
        <v>1478</v>
      </c>
      <c r="Q259" s="13"/>
      <c r="R259" s="11" t="s">
        <v>1479</v>
      </c>
      <c r="S259" s="13"/>
      <c r="T259" s="13"/>
      <c r="U259" s="13"/>
      <c r="V259" s="11" t="s">
        <v>1480</v>
      </c>
      <c r="W259" s="11" t="s">
        <v>1481</v>
      </c>
      <c r="X259" s="11" t="s">
        <v>1482</v>
      </c>
      <c r="Y259" s="13"/>
      <c r="Z259" s="13"/>
      <c r="AA259" s="13"/>
      <c r="AB259" s="7"/>
      <c r="AC259" s="7"/>
      <c r="AD259" s="7"/>
      <c r="AE259" s="7"/>
      <c r="AF259" s="7"/>
      <c r="AG259" s="7"/>
      <c r="AH259" s="7"/>
      <c r="AI259" s="7"/>
      <c r="AJ259" s="7"/>
      <c r="AK259" s="7"/>
      <c r="AL259" s="7"/>
      <c r="AM259" s="7"/>
      <c r="AN259" s="7"/>
      <c r="AO259" s="7"/>
      <c r="AP259" s="7"/>
      <c r="AQ259" s="7"/>
      <c r="AR259" s="7"/>
      <c r="AS259" s="7"/>
      <c r="AT259" s="7"/>
      <c r="AU259" s="7"/>
    </row>
    <row r="260" spans="1:47">
      <c r="A260" s="7"/>
      <c r="B260" s="13"/>
      <c r="C260" s="12" t="s">
        <v>1933</v>
      </c>
      <c r="D260" s="13"/>
      <c r="E260" s="13"/>
      <c r="F260" s="13"/>
      <c r="G260" s="13"/>
      <c r="H260" s="11" t="s">
        <v>1483</v>
      </c>
      <c r="I260" s="13"/>
      <c r="J260" s="13"/>
      <c r="K260" s="13"/>
      <c r="L260" s="11" t="s">
        <v>1484</v>
      </c>
      <c r="M260" s="11" t="s">
        <v>1485</v>
      </c>
      <c r="N260" s="11" t="s">
        <v>1486</v>
      </c>
      <c r="O260" s="13"/>
      <c r="P260" s="11" t="s">
        <v>1487</v>
      </c>
      <c r="Q260" s="13"/>
      <c r="R260" s="11" t="s">
        <v>1488</v>
      </c>
      <c r="S260" s="13"/>
      <c r="T260" s="13"/>
      <c r="U260" s="13"/>
      <c r="V260" s="11" t="s">
        <v>1489</v>
      </c>
      <c r="W260" s="11" t="s">
        <v>1490</v>
      </c>
      <c r="X260" s="11" t="s">
        <v>1491</v>
      </c>
      <c r="Y260" s="13"/>
      <c r="Z260" s="13"/>
      <c r="AA260" s="13"/>
      <c r="AB260" s="7"/>
      <c r="AC260" s="7"/>
      <c r="AD260" s="7"/>
      <c r="AE260" s="7"/>
      <c r="AF260" s="7"/>
      <c r="AG260" s="7"/>
      <c r="AH260" s="7"/>
      <c r="AI260" s="7"/>
      <c r="AJ260" s="7"/>
      <c r="AK260" s="7"/>
      <c r="AL260" s="7"/>
      <c r="AM260" s="7"/>
      <c r="AN260" s="7"/>
      <c r="AO260" s="7"/>
      <c r="AP260" s="7"/>
      <c r="AQ260" s="7"/>
      <c r="AR260" s="7"/>
      <c r="AS260" s="7"/>
      <c r="AT260" s="7"/>
      <c r="AU260" s="7"/>
    </row>
    <row r="261" spans="1:47">
      <c r="A261" s="7"/>
      <c r="B261" s="13"/>
      <c r="C261" s="13"/>
      <c r="D261" s="13"/>
      <c r="E261" s="13"/>
      <c r="F261" s="13"/>
      <c r="G261" s="13"/>
      <c r="H261" s="11" t="s">
        <v>1492</v>
      </c>
      <c r="I261" s="13"/>
      <c r="J261" s="13"/>
      <c r="K261" s="13"/>
      <c r="L261" s="11" t="s">
        <v>1493</v>
      </c>
      <c r="M261" s="11" t="s">
        <v>1494</v>
      </c>
      <c r="N261" s="11" t="s">
        <v>1495</v>
      </c>
      <c r="O261" s="13"/>
      <c r="P261" s="11" t="s">
        <v>1496</v>
      </c>
      <c r="Q261" s="13"/>
      <c r="R261" s="11" t="s">
        <v>1497</v>
      </c>
      <c r="S261" s="13"/>
      <c r="T261" s="13"/>
      <c r="U261" s="13"/>
      <c r="V261" s="11" t="s">
        <v>1498</v>
      </c>
      <c r="W261" s="11" t="s">
        <v>1499</v>
      </c>
      <c r="X261" s="11" t="s">
        <v>1500</v>
      </c>
      <c r="Y261" s="13"/>
      <c r="Z261" s="13"/>
      <c r="AA261" s="13"/>
      <c r="AB261" s="7"/>
      <c r="AC261" s="7"/>
      <c r="AD261" s="7"/>
      <c r="AE261" s="7"/>
      <c r="AF261" s="7"/>
      <c r="AG261" s="7"/>
      <c r="AH261" s="7"/>
      <c r="AI261" s="7"/>
      <c r="AJ261" s="7"/>
      <c r="AK261" s="7"/>
      <c r="AL261" s="7"/>
      <c r="AM261" s="7"/>
      <c r="AN261" s="7"/>
      <c r="AO261" s="7"/>
      <c r="AP261" s="7"/>
      <c r="AQ261" s="7"/>
      <c r="AR261" s="7"/>
      <c r="AS261" s="7"/>
      <c r="AT261" s="7"/>
      <c r="AU261" s="7"/>
    </row>
    <row r="262" spans="1:47">
      <c r="A262" s="7"/>
      <c r="B262" s="13"/>
      <c r="C262" s="13"/>
      <c r="D262" s="13"/>
      <c r="E262" s="13"/>
      <c r="F262" s="13"/>
      <c r="G262" s="13"/>
      <c r="H262" s="11" t="s">
        <v>1501</v>
      </c>
      <c r="I262" s="13"/>
      <c r="J262" s="13"/>
      <c r="K262" s="13"/>
      <c r="L262" s="11" t="s">
        <v>1502</v>
      </c>
      <c r="M262" s="11" t="s">
        <v>1503</v>
      </c>
      <c r="N262" s="11" t="s">
        <v>1504</v>
      </c>
      <c r="O262" s="13"/>
      <c r="P262" s="11" t="s">
        <v>1505</v>
      </c>
      <c r="Q262" s="13"/>
      <c r="R262" s="11" t="s">
        <v>1506</v>
      </c>
      <c r="S262" s="13"/>
      <c r="T262" s="13"/>
      <c r="U262" s="13"/>
      <c r="V262" s="11" t="s">
        <v>1507</v>
      </c>
      <c r="W262" s="11" t="s">
        <v>1508</v>
      </c>
      <c r="X262" s="11" t="s">
        <v>1509</v>
      </c>
      <c r="Y262" s="13"/>
      <c r="Z262" s="13"/>
      <c r="AA262" s="13"/>
      <c r="AB262" s="7"/>
      <c r="AC262" s="7"/>
      <c r="AD262" s="7"/>
      <c r="AE262" s="7"/>
      <c r="AF262" s="7"/>
      <c r="AG262" s="7"/>
      <c r="AH262" s="7"/>
      <c r="AI262" s="7"/>
      <c r="AJ262" s="7"/>
      <c r="AK262" s="7"/>
      <c r="AL262" s="7"/>
      <c r="AM262" s="7"/>
      <c r="AN262" s="7"/>
      <c r="AO262" s="7"/>
      <c r="AP262" s="7"/>
      <c r="AQ262" s="7"/>
      <c r="AR262" s="7"/>
      <c r="AS262" s="7"/>
      <c r="AT262" s="7"/>
      <c r="AU262" s="7"/>
    </row>
    <row r="263" spans="1:47">
      <c r="A263" s="7"/>
      <c r="B263" s="13"/>
      <c r="C263" s="13"/>
      <c r="D263" s="13"/>
      <c r="E263" s="13"/>
      <c r="F263" s="13"/>
      <c r="G263" s="13"/>
      <c r="H263" s="11" t="s">
        <v>1510</v>
      </c>
      <c r="I263" s="13"/>
      <c r="J263" s="13"/>
      <c r="K263" s="13"/>
      <c r="L263" s="11" t="s">
        <v>1511</v>
      </c>
      <c r="M263" s="11" t="s">
        <v>1512</v>
      </c>
      <c r="N263" s="11" t="s">
        <v>1513</v>
      </c>
      <c r="O263" s="13"/>
      <c r="P263" s="11" t="s">
        <v>1514</v>
      </c>
      <c r="Q263" s="13"/>
      <c r="R263" s="11" t="s">
        <v>1515</v>
      </c>
      <c r="S263" s="13"/>
      <c r="T263" s="13"/>
      <c r="U263" s="13"/>
      <c r="V263" s="11" t="s">
        <v>1516</v>
      </c>
      <c r="W263" s="11" t="s">
        <v>1517</v>
      </c>
      <c r="X263" s="11" t="s">
        <v>1518</v>
      </c>
      <c r="Y263" s="13"/>
      <c r="Z263" s="13"/>
      <c r="AA263" s="13"/>
      <c r="AB263" s="7"/>
      <c r="AC263" s="7"/>
      <c r="AD263" s="7"/>
      <c r="AE263" s="7"/>
      <c r="AF263" s="7"/>
      <c r="AG263" s="7"/>
      <c r="AH263" s="7"/>
      <c r="AI263" s="7"/>
      <c r="AJ263" s="7"/>
      <c r="AK263" s="7"/>
      <c r="AL263" s="7"/>
      <c r="AM263" s="7"/>
      <c r="AN263" s="7"/>
      <c r="AO263" s="7"/>
      <c r="AP263" s="7"/>
      <c r="AQ263" s="7"/>
      <c r="AR263" s="7"/>
      <c r="AS263" s="7"/>
      <c r="AT263" s="7"/>
      <c r="AU263" s="7"/>
    </row>
    <row r="264" spans="1:47">
      <c r="A264" s="7"/>
      <c r="B264" s="13"/>
      <c r="C264" s="13"/>
      <c r="D264" s="13"/>
      <c r="E264" s="13"/>
      <c r="F264" s="13"/>
      <c r="G264" s="13"/>
      <c r="H264" s="11" t="s">
        <v>1519</v>
      </c>
      <c r="I264" s="13"/>
      <c r="J264" s="13"/>
      <c r="K264" s="13"/>
      <c r="L264" s="11" t="s">
        <v>1520</v>
      </c>
      <c r="M264" s="11" t="s">
        <v>1521</v>
      </c>
      <c r="N264" s="11" t="s">
        <v>1522</v>
      </c>
      <c r="O264" s="13"/>
      <c r="P264" s="11" t="s">
        <v>1523</v>
      </c>
      <c r="Q264" s="13"/>
      <c r="R264" s="11" t="s">
        <v>1524</v>
      </c>
      <c r="S264" s="13"/>
      <c r="T264" s="13"/>
      <c r="U264" s="13"/>
      <c r="V264" s="11" t="s">
        <v>1525</v>
      </c>
      <c r="W264" s="11" t="s">
        <v>1526</v>
      </c>
      <c r="X264" s="11" t="s">
        <v>1527</v>
      </c>
      <c r="Y264" s="13"/>
      <c r="Z264" s="13"/>
      <c r="AA264" s="13"/>
      <c r="AB264" s="7"/>
      <c r="AC264" s="7"/>
      <c r="AD264" s="7"/>
      <c r="AE264" s="7"/>
      <c r="AF264" s="7"/>
      <c r="AG264" s="7"/>
      <c r="AH264" s="7"/>
      <c r="AI264" s="7"/>
      <c r="AJ264" s="7"/>
      <c r="AK264" s="7"/>
      <c r="AL264" s="7"/>
      <c r="AM264" s="7"/>
      <c r="AN264" s="7"/>
      <c r="AO264" s="7"/>
      <c r="AP264" s="7"/>
      <c r="AQ264" s="7"/>
      <c r="AR264" s="7"/>
      <c r="AS264" s="7"/>
      <c r="AT264" s="7"/>
      <c r="AU264" s="7"/>
    </row>
    <row r="265" spans="1:47">
      <c r="A265" s="7"/>
      <c r="B265" s="13"/>
      <c r="C265" s="13"/>
      <c r="D265" s="13"/>
      <c r="E265" s="13"/>
      <c r="F265" s="13"/>
      <c r="G265" s="13"/>
      <c r="H265" s="11" t="s">
        <v>1528</v>
      </c>
      <c r="I265" s="13"/>
      <c r="J265" s="13"/>
      <c r="K265" s="13"/>
      <c r="L265" s="11" t="s">
        <v>1529</v>
      </c>
      <c r="M265" s="11" t="s">
        <v>1530</v>
      </c>
      <c r="N265" s="11" t="s">
        <v>1531</v>
      </c>
      <c r="O265" s="13"/>
      <c r="P265" s="11" t="s">
        <v>1532</v>
      </c>
      <c r="Q265" s="13"/>
      <c r="R265" s="11" t="s">
        <v>1533</v>
      </c>
      <c r="S265" s="13"/>
      <c r="T265" s="13"/>
      <c r="U265" s="13"/>
      <c r="V265" s="11" t="s">
        <v>1534</v>
      </c>
      <c r="W265" s="11" t="s">
        <v>1535</v>
      </c>
      <c r="X265" s="12" t="s">
        <v>1958</v>
      </c>
      <c r="Y265" s="13"/>
      <c r="Z265" s="13"/>
      <c r="AA265" s="13"/>
      <c r="AB265" s="7"/>
      <c r="AC265" s="7"/>
      <c r="AD265" s="7"/>
      <c r="AE265" s="7"/>
      <c r="AF265" s="7"/>
      <c r="AG265" s="7"/>
      <c r="AH265" s="7"/>
      <c r="AI265" s="7"/>
      <c r="AJ265" s="7"/>
      <c r="AK265" s="7"/>
      <c r="AL265" s="7"/>
      <c r="AM265" s="7"/>
      <c r="AN265" s="7"/>
      <c r="AO265" s="7"/>
      <c r="AP265" s="7"/>
      <c r="AQ265" s="7"/>
      <c r="AR265" s="7"/>
      <c r="AS265" s="7"/>
      <c r="AT265" s="7"/>
      <c r="AU265" s="7"/>
    </row>
    <row r="266" spans="1:47">
      <c r="A266" s="7"/>
      <c r="B266" s="13"/>
      <c r="C266" s="13"/>
      <c r="D266" s="13"/>
      <c r="E266" s="13"/>
      <c r="F266" s="13"/>
      <c r="G266" s="13"/>
      <c r="H266" s="11" t="s">
        <v>1536</v>
      </c>
      <c r="I266" s="13"/>
      <c r="J266" s="13"/>
      <c r="K266" s="13"/>
      <c r="L266" s="11" t="s">
        <v>1537</v>
      </c>
      <c r="M266" s="11" t="s">
        <v>1538</v>
      </c>
      <c r="N266" s="11" t="s">
        <v>1539</v>
      </c>
      <c r="O266" s="13"/>
      <c r="P266" s="11" t="s">
        <v>1540</v>
      </c>
      <c r="Q266" s="13"/>
      <c r="R266" s="11" t="s">
        <v>1541</v>
      </c>
      <c r="S266" s="13"/>
      <c r="T266" s="13"/>
      <c r="U266" s="13"/>
      <c r="V266" s="11" t="s">
        <v>1542</v>
      </c>
      <c r="W266" s="11" t="s">
        <v>1543</v>
      </c>
      <c r="X266" s="13"/>
      <c r="Y266" s="13"/>
      <c r="Z266" s="13"/>
      <c r="AA266" s="13"/>
      <c r="AB266" s="7"/>
      <c r="AC266" s="7"/>
      <c r="AD266" s="7"/>
      <c r="AE266" s="7"/>
      <c r="AF266" s="7"/>
      <c r="AG266" s="7"/>
      <c r="AH266" s="7"/>
      <c r="AI266" s="7"/>
      <c r="AJ266" s="7"/>
      <c r="AK266" s="7"/>
      <c r="AL266" s="7"/>
      <c r="AM266" s="7"/>
      <c r="AN266" s="7"/>
      <c r="AO266" s="7"/>
      <c r="AP266" s="7"/>
      <c r="AQ266" s="7"/>
      <c r="AR266" s="7"/>
      <c r="AS266" s="7"/>
      <c r="AT266" s="7"/>
      <c r="AU266" s="7"/>
    </row>
    <row r="267" spans="1:47">
      <c r="A267" s="7"/>
      <c r="B267" s="13"/>
      <c r="C267" s="13"/>
      <c r="D267" s="13"/>
      <c r="E267" s="13"/>
      <c r="F267" s="13"/>
      <c r="G267" s="13"/>
      <c r="H267" s="11" t="s">
        <v>1544</v>
      </c>
      <c r="I267" s="13"/>
      <c r="J267" s="13"/>
      <c r="K267" s="13"/>
      <c r="L267" s="11" t="s">
        <v>1545</v>
      </c>
      <c r="M267" s="11" t="s">
        <v>1546</v>
      </c>
      <c r="N267" s="11" t="s">
        <v>1547</v>
      </c>
      <c r="O267" s="13"/>
      <c r="P267" s="11" t="s">
        <v>1548</v>
      </c>
      <c r="Q267" s="13"/>
      <c r="R267" s="11" t="s">
        <v>1549</v>
      </c>
      <c r="S267" s="13"/>
      <c r="T267" s="13"/>
      <c r="U267" s="13"/>
      <c r="V267" s="11" t="s">
        <v>1550</v>
      </c>
      <c r="W267" s="11" t="s">
        <v>1551</v>
      </c>
      <c r="X267" s="13"/>
      <c r="Y267" s="13"/>
      <c r="Z267" s="13"/>
      <c r="AA267" s="13"/>
      <c r="AB267" s="7"/>
      <c r="AC267" s="7"/>
      <c r="AD267" s="7"/>
      <c r="AE267" s="7"/>
      <c r="AF267" s="7"/>
      <c r="AG267" s="7"/>
      <c r="AH267" s="7"/>
      <c r="AI267" s="7"/>
      <c r="AJ267" s="7"/>
      <c r="AK267" s="7"/>
      <c r="AL267" s="7"/>
      <c r="AM267" s="7"/>
      <c r="AN267" s="7"/>
      <c r="AO267" s="7"/>
      <c r="AP267" s="7"/>
      <c r="AQ267" s="7"/>
      <c r="AR267" s="7"/>
      <c r="AS267" s="7"/>
      <c r="AT267" s="7"/>
      <c r="AU267" s="7"/>
    </row>
    <row r="268" spans="1:47">
      <c r="A268" s="7"/>
      <c r="B268" s="13"/>
      <c r="C268" s="13"/>
      <c r="D268" s="13"/>
      <c r="E268" s="13"/>
      <c r="F268" s="13"/>
      <c r="G268" s="13"/>
      <c r="H268" s="11" t="s">
        <v>1552</v>
      </c>
      <c r="I268" s="13"/>
      <c r="J268" s="13"/>
      <c r="K268" s="13"/>
      <c r="L268" s="11" t="s">
        <v>1553</v>
      </c>
      <c r="M268" s="11" t="s">
        <v>1554</v>
      </c>
      <c r="N268" s="12" t="s">
        <v>1947</v>
      </c>
      <c r="O268" s="13"/>
      <c r="P268" s="11" t="s">
        <v>1555</v>
      </c>
      <c r="Q268" s="13"/>
      <c r="R268" s="11" t="s">
        <v>1556</v>
      </c>
      <c r="S268" s="13"/>
      <c r="T268" s="13"/>
      <c r="U268" s="13"/>
      <c r="V268" s="11" t="s">
        <v>1557</v>
      </c>
      <c r="W268" s="11" t="s">
        <v>1558</v>
      </c>
      <c r="X268" s="13"/>
      <c r="Y268" s="13"/>
      <c r="Z268" s="13"/>
      <c r="AA268" s="13"/>
      <c r="AB268" s="7"/>
      <c r="AC268" s="7"/>
      <c r="AD268" s="7"/>
      <c r="AE268" s="7"/>
      <c r="AF268" s="7"/>
      <c r="AG268" s="7"/>
      <c r="AH268" s="7"/>
      <c r="AI268" s="7"/>
      <c r="AJ268" s="7"/>
      <c r="AK268" s="7"/>
      <c r="AL268" s="7"/>
      <c r="AM268" s="7"/>
      <c r="AN268" s="7"/>
      <c r="AO268" s="7"/>
      <c r="AP268" s="7"/>
      <c r="AQ268" s="7"/>
      <c r="AR268" s="7"/>
      <c r="AS268" s="7"/>
      <c r="AT268" s="7"/>
      <c r="AU268" s="7"/>
    </row>
    <row r="269" spans="1:47">
      <c r="A269" s="7"/>
      <c r="B269" s="13"/>
      <c r="C269" s="13"/>
      <c r="D269" s="13"/>
      <c r="E269" s="13"/>
      <c r="F269" s="13"/>
      <c r="G269" s="13"/>
      <c r="H269" s="11" t="s">
        <v>1559</v>
      </c>
      <c r="I269" s="13"/>
      <c r="J269" s="13"/>
      <c r="K269" s="13"/>
      <c r="L269" s="11" t="s">
        <v>1560</v>
      </c>
      <c r="M269" s="11" t="s">
        <v>1561</v>
      </c>
      <c r="N269" s="13"/>
      <c r="O269" s="13"/>
      <c r="P269" s="11" t="s">
        <v>1562</v>
      </c>
      <c r="Q269" s="13"/>
      <c r="R269" s="11" t="s">
        <v>1563</v>
      </c>
      <c r="S269" s="13"/>
      <c r="T269" s="13"/>
      <c r="U269" s="13"/>
      <c r="V269" s="11" t="s">
        <v>1564</v>
      </c>
      <c r="W269" s="11" t="s">
        <v>1565</v>
      </c>
      <c r="X269" s="13"/>
      <c r="Y269" s="13"/>
      <c r="Z269" s="13"/>
      <c r="AA269" s="13"/>
      <c r="AB269" s="7"/>
      <c r="AC269" s="7"/>
      <c r="AD269" s="7"/>
      <c r="AE269" s="7"/>
      <c r="AF269" s="7"/>
      <c r="AG269" s="7"/>
      <c r="AH269" s="7"/>
      <c r="AI269" s="7"/>
      <c r="AJ269" s="7"/>
      <c r="AK269" s="7"/>
      <c r="AL269" s="7"/>
      <c r="AM269" s="7"/>
      <c r="AN269" s="7"/>
      <c r="AO269" s="7"/>
      <c r="AP269" s="7"/>
      <c r="AQ269" s="7"/>
      <c r="AR269" s="7"/>
      <c r="AS269" s="7"/>
      <c r="AT269" s="7"/>
      <c r="AU269" s="7"/>
    </row>
    <row r="270" spans="1:47">
      <c r="A270" s="7"/>
      <c r="B270" s="13"/>
      <c r="C270" s="13"/>
      <c r="D270" s="13"/>
      <c r="E270" s="13"/>
      <c r="F270" s="13"/>
      <c r="G270" s="13"/>
      <c r="H270" s="11" t="s">
        <v>1566</v>
      </c>
      <c r="I270" s="13"/>
      <c r="J270" s="13"/>
      <c r="K270" s="13"/>
      <c r="L270" s="11" t="s">
        <v>1567</v>
      </c>
      <c r="M270" s="11" t="s">
        <v>1568</v>
      </c>
      <c r="N270" s="13"/>
      <c r="O270" s="13"/>
      <c r="P270" s="12" t="s">
        <v>1949</v>
      </c>
      <c r="Q270" s="13"/>
      <c r="R270" s="11" t="s">
        <v>1569</v>
      </c>
      <c r="S270" s="13"/>
      <c r="T270" s="13"/>
      <c r="U270" s="13"/>
      <c r="V270" s="11" t="s">
        <v>1570</v>
      </c>
      <c r="W270" s="11" t="s">
        <v>1571</v>
      </c>
      <c r="X270" s="13"/>
      <c r="Y270" s="13"/>
      <c r="Z270" s="13"/>
      <c r="AA270" s="13"/>
      <c r="AB270" s="7"/>
      <c r="AC270" s="7"/>
      <c r="AD270" s="7"/>
      <c r="AE270" s="7"/>
      <c r="AF270" s="7"/>
      <c r="AG270" s="7"/>
      <c r="AH270" s="7"/>
      <c r="AI270" s="7"/>
      <c r="AJ270" s="7"/>
      <c r="AK270" s="7"/>
      <c r="AL270" s="7"/>
      <c r="AM270" s="7"/>
      <c r="AN270" s="7"/>
      <c r="AO270" s="7"/>
      <c r="AP270" s="7"/>
      <c r="AQ270" s="7"/>
      <c r="AR270" s="7"/>
      <c r="AS270" s="7"/>
      <c r="AT270" s="7"/>
      <c r="AU270" s="7"/>
    </row>
    <row r="271" spans="1:47">
      <c r="A271" s="7"/>
      <c r="B271" s="13"/>
      <c r="C271" s="13"/>
      <c r="D271" s="13"/>
      <c r="E271" s="13"/>
      <c r="F271" s="13"/>
      <c r="G271" s="13"/>
      <c r="H271" s="11" t="s">
        <v>1572</v>
      </c>
      <c r="I271" s="13"/>
      <c r="J271" s="13"/>
      <c r="K271" s="13"/>
      <c r="L271" s="11" t="s">
        <v>1573</v>
      </c>
      <c r="M271" s="11" t="s">
        <v>1574</v>
      </c>
      <c r="N271" s="13"/>
      <c r="O271" s="13"/>
      <c r="P271" s="13"/>
      <c r="Q271" s="13"/>
      <c r="R271" s="11" t="s">
        <v>1575</v>
      </c>
      <c r="S271" s="13"/>
      <c r="T271" s="13"/>
      <c r="U271" s="13"/>
      <c r="V271" s="11" t="s">
        <v>1576</v>
      </c>
      <c r="W271" s="11" t="s">
        <v>1577</v>
      </c>
      <c r="X271" s="13"/>
      <c r="Y271" s="13"/>
      <c r="Z271" s="13"/>
      <c r="AA271" s="13"/>
      <c r="AB271" s="7"/>
      <c r="AC271" s="7"/>
      <c r="AD271" s="7"/>
      <c r="AE271" s="7"/>
      <c r="AF271" s="7"/>
      <c r="AG271" s="7"/>
      <c r="AH271" s="7"/>
      <c r="AI271" s="7"/>
      <c r="AJ271" s="7"/>
      <c r="AK271" s="7"/>
      <c r="AL271" s="7"/>
      <c r="AM271" s="7"/>
      <c r="AN271" s="7"/>
      <c r="AO271" s="7"/>
      <c r="AP271" s="7"/>
      <c r="AQ271" s="7"/>
      <c r="AR271" s="7"/>
      <c r="AS271" s="7"/>
      <c r="AT271" s="7"/>
      <c r="AU271" s="7"/>
    </row>
    <row r="272" spans="1:47">
      <c r="A272" s="7"/>
      <c r="B272" s="13"/>
      <c r="C272" s="13"/>
      <c r="D272" s="13"/>
      <c r="E272" s="13"/>
      <c r="F272" s="13"/>
      <c r="G272" s="13"/>
      <c r="H272" s="11" t="s">
        <v>1578</v>
      </c>
      <c r="I272" s="13"/>
      <c r="J272" s="13"/>
      <c r="K272" s="13"/>
      <c r="L272" s="11" t="s">
        <v>1579</v>
      </c>
      <c r="M272" s="11" t="s">
        <v>1580</v>
      </c>
      <c r="N272" s="13"/>
      <c r="O272" s="13"/>
      <c r="P272" s="13"/>
      <c r="Q272" s="13"/>
      <c r="R272" s="11" t="s">
        <v>1581</v>
      </c>
      <c r="S272" s="13"/>
      <c r="T272" s="13"/>
      <c r="U272" s="13"/>
      <c r="V272" s="11" t="s">
        <v>1582</v>
      </c>
      <c r="W272" s="11" t="s">
        <v>1583</v>
      </c>
      <c r="X272" s="13"/>
      <c r="Y272" s="13"/>
      <c r="Z272" s="13"/>
      <c r="AA272" s="13"/>
      <c r="AB272" s="7"/>
      <c r="AC272" s="7"/>
      <c r="AD272" s="7"/>
      <c r="AE272" s="7"/>
      <c r="AF272" s="7"/>
      <c r="AG272" s="7"/>
      <c r="AH272" s="7"/>
      <c r="AI272" s="7"/>
      <c r="AJ272" s="7"/>
      <c r="AK272" s="7"/>
      <c r="AL272" s="7"/>
      <c r="AM272" s="7"/>
      <c r="AN272" s="7"/>
      <c r="AO272" s="7"/>
      <c r="AP272" s="7"/>
      <c r="AQ272" s="7"/>
      <c r="AR272" s="7"/>
      <c r="AS272" s="7"/>
      <c r="AT272" s="7"/>
      <c r="AU272" s="7"/>
    </row>
    <row r="273" spans="1:47">
      <c r="A273" s="7"/>
      <c r="B273" s="13"/>
      <c r="C273" s="13"/>
      <c r="D273" s="13"/>
      <c r="E273" s="13"/>
      <c r="F273" s="13"/>
      <c r="G273" s="13"/>
      <c r="H273" s="11" t="s">
        <v>1584</v>
      </c>
      <c r="I273" s="13"/>
      <c r="J273" s="13"/>
      <c r="K273" s="13"/>
      <c r="L273" s="11" t="s">
        <v>1585</v>
      </c>
      <c r="M273" s="11" t="s">
        <v>1586</v>
      </c>
      <c r="N273" s="13"/>
      <c r="O273" s="13"/>
      <c r="P273" s="13"/>
      <c r="Q273" s="13"/>
      <c r="R273" s="11" t="s">
        <v>1587</v>
      </c>
      <c r="S273" s="13"/>
      <c r="T273" s="13"/>
      <c r="U273" s="13"/>
      <c r="V273" s="11" t="s">
        <v>1588</v>
      </c>
      <c r="W273" s="11" t="s">
        <v>1589</v>
      </c>
      <c r="X273" s="13"/>
      <c r="Y273" s="13"/>
      <c r="Z273" s="13"/>
      <c r="AA273" s="13"/>
      <c r="AB273" s="7"/>
      <c r="AC273" s="7"/>
      <c r="AD273" s="7"/>
      <c r="AE273" s="7"/>
      <c r="AF273" s="7"/>
      <c r="AG273" s="7"/>
      <c r="AH273" s="7"/>
      <c r="AI273" s="7"/>
      <c r="AJ273" s="7"/>
      <c r="AK273" s="7"/>
      <c r="AL273" s="7"/>
      <c r="AM273" s="7"/>
      <c r="AN273" s="7"/>
      <c r="AO273" s="7"/>
      <c r="AP273" s="7"/>
      <c r="AQ273" s="7"/>
      <c r="AR273" s="7"/>
      <c r="AS273" s="7"/>
      <c r="AT273" s="7"/>
      <c r="AU273" s="7"/>
    </row>
    <row r="274" spans="1:47">
      <c r="A274" s="7"/>
      <c r="B274" s="13"/>
      <c r="C274" s="13"/>
      <c r="D274" s="13"/>
      <c r="E274" s="13"/>
      <c r="F274" s="13"/>
      <c r="G274" s="13"/>
      <c r="H274" s="11" t="s">
        <v>1590</v>
      </c>
      <c r="I274" s="13"/>
      <c r="J274" s="13"/>
      <c r="K274" s="13"/>
      <c r="L274" s="11" t="s">
        <v>1591</v>
      </c>
      <c r="M274" s="11" t="s">
        <v>1592</v>
      </c>
      <c r="N274" s="13"/>
      <c r="O274" s="13"/>
      <c r="P274" s="13"/>
      <c r="Q274" s="13"/>
      <c r="R274" s="11" t="s">
        <v>1593</v>
      </c>
      <c r="S274" s="13"/>
      <c r="T274" s="13"/>
      <c r="U274" s="13"/>
      <c r="V274" s="11" t="s">
        <v>1594</v>
      </c>
      <c r="W274" s="11" t="s">
        <v>1595</v>
      </c>
      <c r="X274" s="13"/>
      <c r="Y274" s="13"/>
      <c r="Z274" s="13"/>
      <c r="AA274" s="13"/>
      <c r="AB274" s="7"/>
      <c r="AC274" s="7"/>
      <c r="AD274" s="7"/>
      <c r="AE274" s="7"/>
      <c r="AF274" s="7"/>
      <c r="AG274" s="7"/>
      <c r="AH274" s="7"/>
      <c r="AI274" s="7"/>
      <c r="AJ274" s="7"/>
      <c r="AK274" s="7"/>
      <c r="AL274" s="7"/>
      <c r="AM274" s="7"/>
      <c r="AN274" s="7"/>
      <c r="AO274" s="7"/>
      <c r="AP274" s="7"/>
      <c r="AQ274" s="7"/>
      <c r="AR274" s="7"/>
      <c r="AS274" s="7"/>
      <c r="AT274" s="7"/>
      <c r="AU274" s="7"/>
    </row>
    <row r="275" spans="1:47">
      <c r="A275" s="7"/>
      <c r="B275" s="13"/>
      <c r="C275" s="13"/>
      <c r="D275" s="13"/>
      <c r="E275" s="13"/>
      <c r="F275" s="13"/>
      <c r="G275" s="13"/>
      <c r="H275" s="11" t="s">
        <v>1596</v>
      </c>
      <c r="I275" s="13"/>
      <c r="J275" s="13"/>
      <c r="K275" s="13"/>
      <c r="L275" s="11" t="s">
        <v>1597</v>
      </c>
      <c r="M275" s="11" t="s">
        <v>1598</v>
      </c>
      <c r="N275" s="13"/>
      <c r="O275" s="13"/>
      <c r="P275" s="13"/>
      <c r="Q275" s="13"/>
      <c r="R275" s="11" t="s">
        <v>1599</v>
      </c>
      <c r="S275" s="13"/>
      <c r="T275" s="13"/>
      <c r="U275" s="13"/>
      <c r="V275" s="12" t="s">
        <v>1956</v>
      </c>
      <c r="W275" s="11" t="s">
        <v>1600</v>
      </c>
      <c r="X275" s="13"/>
      <c r="Y275" s="13"/>
      <c r="Z275" s="13"/>
      <c r="AA275" s="13"/>
      <c r="AB275" s="7"/>
      <c r="AC275" s="7"/>
      <c r="AD275" s="7"/>
      <c r="AE275" s="7"/>
      <c r="AF275" s="7"/>
      <c r="AG275" s="7"/>
      <c r="AH275" s="7"/>
      <c r="AI275" s="7"/>
      <c r="AJ275" s="7"/>
      <c r="AK275" s="7"/>
      <c r="AL275" s="7"/>
      <c r="AM275" s="7"/>
      <c r="AN275" s="7"/>
      <c r="AO275" s="7"/>
      <c r="AP275" s="7"/>
      <c r="AQ275" s="7"/>
      <c r="AR275" s="7"/>
      <c r="AS275" s="7"/>
      <c r="AT275" s="7"/>
      <c r="AU275" s="7"/>
    </row>
    <row r="276" spans="1:47">
      <c r="A276" s="7"/>
      <c r="B276" s="13"/>
      <c r="C276" s="13"/>
      <c r="D276" s="13"/>
      <c r="E276" s="13"/>
      <c r="F276" s="13"/>
      <c r="G276" s="13"/>
      <c r="H276" s="11" t="s">
        <v>1601</v>
      </c>
      <c r="I276" s="13"/>
      <c r="J276" s="13"/>
      <c r="K276" s="13"/>
      <c r="L276" s="11" t="s">
        <v>1602</v>
      </c>
      <c r="M276" s="11" t="s">
        <v>1603</v>
      </c>
      <c r="N276" s="13"/>
      <c r="O276" s="13"/>
      <c r="P276" s="13"/>
      <c r="Q276" s="13"/>
      <c r="R276" s="11" t="s">
        <v>1604</v>
      </c>
      <c r="S276" s="13"/>
      <c r="T276" s="13"/>
      <c r="U276" s="13"/>
      <c r="V276" s="28"/>
      <c r="W276" s="11" t="s">
        <v>1605</v>
      </c>
      <c r="X276" s="13"/>
      <c r="Y276" s="13"/>
      <c r="Z276" s="13"/>
      <c r="AA276" s="13"/>
      <c r="AB276" s="7"/>
      <c r="AC276" s="7"/>
      <c r="AD276" s="7"/>
      <c r="AE276" s="7"/>
      <c r="AF276" s="7"/>
      <c r="AG276" s="7"/>
      <c r="AH276" s="7"/>
      <c r="AI276" s="7"/>
      <c r="AJ276" s="7"/>
      <c r="AK276" s="7"/>
      <c r="AL276" s="7"/>
      <c r="AM276" s="7"/>
      <c r="AN276" s="7"/>
      <c r="AO276" s="7"/>
      <c r="AP276" s="7"/>
      <c r="AQ276" s="7"/>
      <c r="AR276" s="7"/>
      <c r="AS276" s="7"/>
      <c r="AT276" s="7"/>
      <c r="AU276" s="7"/>
    </row>
    <row r="277" spans="1:47">
      <c r="A277" s="7"/>
      <c r="B277" s="13"/>
      <c r="C277" s="13"/>
      <c r="D277" s="13"/>
      <c r="E277" s="13"/>
      <c r="F277" s="13"/>
      <c r="G277" s="13"/>
      <c r="H277" s="11" t="s">
        <v>1606</v>
      </c>
      <c r="I277" s="13"/>
      <c r="J277" s="13"/>
      <c r="K277" s="13"/>
      <c r="L277" s="11" t="s">
        <v>1607</v>
      </c>
      <c r="M277" s="11" t="s">
        <v>1608</v>
      </c>
      <c r="N277" s="13"/>
      <c r="O277" s="13"/>
      <c r="P277" s="13"/>
      <c r="Q277" s="13"/>
      <c r="R277" s="11" t="s">
        <v>1609</v>
      </c>
      <c r="S277" s="13"/>
      <c r="T277" s="13"/>
      <c r="U277" s="13"/>
      <c r="V277" s="13"/>
      <c r="W277" s="11" t="s">
        <v>1610</v>
      </c>
      <c r="X277" s="13"/>
      <c r="Y277" s="13"/>
      <c r="Z277" s="13"/>
      <c r="AA277" s="13"/>
      <c r="AB277" s="7"/>
      <c r="AC277" s="7"/>
      <c r="AD277" s="7"/>
      <c r="AE277" s="7"/>
      <c r="AF277" s="7"/>
      <c r="AG277" s="7"/>
      <c r="AH277" s="7"/>
      <c r="AI277" s="7"/>
      <c r="AJ277" s="7"/>
      <c r="AK277" s="7"/>
      <c r="AL277" s="7"/>
      <c r="AM277" s="7"/>
      <c r="AN277" s="7"/>
      <c r="AO277" s="7"/>
      <c r="AP277" s="7"/>
      <c r="AQ277" s="7"/>
      <c r="AR277" s="7"/>
      <c r="AS277" s="7"/>
      <c r="AT277" s="7"/>
      <c r="AU277" s="7"/>
    </row>
    <row r="278" spans="1:47">
      <c r="A278" s="7"/>
      <c r="B278" s="13"/>
      <c r="C278" s="13"/>
      <c r="D278" s="13"/>
      <c r="E278" s="13"/>
      <c r="F278" s="13"/>
      <c r="G278" s="13"/>
      <c r="H278" s="11" t="s">
        <v>1611</v>
      </c>
      <c r="I278" s="13"/>
      <c r="J278" s="13"/>
      <c r="K278" s="13"/>
      <c r="L278" s="11" t="s">
        <v>1612</v>
      </c>
      <c r="M278" s="11" t="s">
        <v>1613</v>
      </c>
      <c r="N278" s="13"/>
      <c r="O278" s="13"/>
      <c r="P278" s="13"/>
      <c r="Q278" s="13"/>
      <c r="R278" s="11" t="s">
        <v>1614</v>
      </c>
      <c r="S278" s="13"/>
      <c r="T278" s="13"/>
      <c r="U278" s="13"/>
      <c r="V278" s="13"/>
      <c r="W278" s="11" t="s">
        <v>1615</v>
      </c>
      <c r="X278" s="13"/>
      <c r="Y278" s="13"/>
      <c r="Z278" s="13"/>
      <c r="AA278" s="13"/>
      <c r="AB278" s="7"/>
      <c r="AC278" s="7"/>
      <c r="AD278" s="7"/>
      <c r="AE278" s="7"/>
      <c r="AF278" s="7"/>
      <c r="AG278" s="7"/>
      <c r="AH278" s="7"/>
      <c r="AI278" s="7"/>
      <c r="AJ278" s="7"/>
      <c r="AK278" s="7"/>
      <c r="AL278" s="7"/>
      <c r="AM278" s="7"/>
      <c r="AN278" s="7"/>
      <c r="AO278" s="7"/>
      <c r="AP278" s="7"/>
      <c r="AQ278" s="7"/>
      <c r="AR278" s="7"/>
      <c r="AS278" s="7"/>
      <c r="AT278" s="7"/>
      <c r="AU278" s="7"/>
    </row>
    <row r="279" spans="1:47">
      <c r="A279" s="7"/>
      <c r="B279" s="13"/>
      <c r="C279" s="13"/>
      <c r="D279" s="13"/>
      <c r="E279" s="13"/>
      <c r="F279" s="13"/>
      <c r="G279" s="13"/>
      <c r="H279" s="11" t="s">
        <v>1616</v>
      </c>
      <c r="I279" s="13"/>
      <c r="J279" s="13"/>
      <c r="K279" s="13"/>
      <c r="L279" s="11" t="s">
        <v>1617</v>
      </c>
      <c r="M279" s="11" t="s">
        <v>1618</v>
      </c>
      <c r="N279" s="13"/>
      <c r="O279" s="13"/>
      <c r="P279" s="13"/>
      <c r="Q279" s="13"/>
      <c r="R279" s="11" t="s">
        <v>1619</v>
      </c>
      <c r="S279" s="13"/>
      <c r="T279" s="13"/>
      <c r="U279" s="13"/>
      <c r="V279" s="13"/>
      <c r="W279" s="11" t="s">
        <v>1620</v>
      </c>
      <c r="X279" s="13"/>
      <c r="Y279" s="13"/>
      <c r="Z279" s="13"/>
      <c r="AA279" s="13"/>
      <c r="AB279" s="7"/>
      <c r="AC279" s="7"/>
      <c r="AD279" s="7"/>
      <c r="AE279" s="7"/>
      <c r="AF279" s="7"/>
      <c r="AG279" s="7"/>
      <c r="AH279" s="7"/>
      <c r="AI279" s="7"/>
      <c r="AJ279" s="7"/>
      <c r="AK279" s="7"/>
      <c r="AL279" s="7"/>
      <c r="AM279" s="7"/>
      <c r="AN279" s="7"/>
      <c r="AO279" s="7"/>
      <c r="AP279" s="7"/>
      <c r="AQ279" s="7"/>
      <c r="AR279" s="7"/>
      <c r="AS279" s="7"/>
      <c r="AT279" s="7"/>
      <c r="AU279" s="7"/>
    </row>
    <row r="280" spans="1:47">
      <c r="A280" s="7"/>
      <c r="B280" s="13"/>
      <c r="C280" s="13"/>
      <c r="D280" s="13"/>
      <c r="E280" s="13"/>
      <c r="F280" s="13"/>
      <c r="G280" s="13"/>
      <c r="H280" s="11" t="s">
        <v>1621</v>
      </c>
      <c r="I280" s="13"/>
      <c r="J280" s="13"/>
      <c r="K280" s="13"/>
      <c r="L280" s="11" t="s">
        <v>1622</v>
      </c>
      <c r="M280" s="11" t="s">
        <v>1623</v>
      </c>
      <c r="N280" s="13"/>
      <c r="O280" s="13"/>
      <c r="P280" s="13"/>
      <c r="Q280" s="13"/>
      <c r="R280" s="11" t="s">
        <v>1624</v>
      </c>
      <c r="S280" s="13"/>
      <c r="T280" s="13"/>
      <c r="U280" s="13"/>
      <c r="V280" s="13"/>
      <c r="W280" s="11" t="s">
        <v>1625</v>
      </c>
      <c r="X280" s="13"/>
      <c r="Y280" s="13"/>
      <c r="Z280" s="13"/>
      <c r="AA280" s="13"/>
      <c r="AB280" s="7"/>
      <c r="AC280" s="7"/>
      <c r="AD280" s="7"/>
      <c r="AE280" s="7"/>
      <c r="AF280" s="7"/>
      <c r="AG280" s="7"/>
      <c r="AH280" s="7"/>
      <c r="AI280" s="7"/>
      <c r="AJ280" s="7"/>
      <c r="AK280" s="7"/>
      <c r="AL280" s="7"/>
      <c r="AM280" s="7"/>
      <c r="AN280" s="7"/>
      <c r="AO280" s="7"/>
      <c r="AP280" s="7"/>
      <c r="AQ280" s="7"/>
      <c r="AR280" s="7"/>
      <c r="AS280" s="7"/>
      <c r="AT280" s="7"/>
      <c r="AU280" s="7"/>
    </row>
    <row r="281" spans="1:47">
      <c r="A281" s="7"/>
      <c r="B281" s="13"/>
      <c r="C281" s="13"/>
      <c r="D281" s="13"/>
      <c r="E281" s="13"/>
      <c r="F281" s="13"/>
      <c r="G281" s="13"/>
      <c r="H281" s="11" t="s">
        <v>1626</v>
      </c>
      <c r="I281" s="13"/>
      <c r="J281" s="13"/>
      <c r="K281" s="13"/>
      <c r="L281" s="11" t="s">
        <v>1627</v>
      </c>
      <c r="M281" s="11" t="s">
        <v>1628</v>
      </c>
      <c r="N281" s="13"/>
      <c r="O281" s="13"/>
      <c r="P281" s="13"/>
      <c r="Q281" s="13"/>
      <c r="R281" s="11" t="s">
        <v>1629</v>
      </c>
      <c r="S281" s="13"/>
      <c r="T281" s="13"/>
      <c r="U281" s="13"/>
      <c r="V281" s="13"/>
      <c r="W281" s="11" t="s">
        <v>1630</v>
      </c>
      <c r="X281" s="13"/>
      <c r="Y281" s="13"/>
      <c r="Z281" s="13"/>
      <c r="AA281" s="13"/>
      <c r="AB281" s="7"/>
      <c r="AC281" s="7"/>
      <c r="AD281" s="7"/>
      <c r="AE281" s="7"/>
      <c r="AF281" s="7"/>
      <c r="AG281" s="7"/>
      <c r="AH281" s="7"/>
      <c r="AI281" s="7"/>
      <c r="AJ281" s="7"/>
      <c r="AK281" s="7"/>
      <c r="AL281" s="7"/>
      <c r="AM281" s="7"/>
      <c r="AN281" s="7"/>
      <c r="AO281" s="7"/>
      <c r="AP281" s="7"/>
      <c r="AQ281" s="7"/>
      <c r="AR281" s="7"/>
      <c r="AS281" s="7"/>
      <c r="AT281" s="7"/>
      <c r="AU281" s="7"/>
    </row>
    <row r="282" spans="1:47">
      <c r="A282" s="7"/>
      <c r="B282" s="13"/>
      <c r="C282" s="13"/>
      <c r="D282" s="13"/>
      <c r="E282" s="13"/>
      <c r="F282" s="13"/>
      <c r="G282" s="13"/>
      <c r="H282" s="11" t="s">
        <v>1631</v>
      </c>
      <c r="I282" s="13"/>
      <c r="J282" s="13"/>
      <c r="K282" s="13"/>
      <c r="L282" s="11" t="s">
        <v>1632</v>
      </c>
      <c r="M282" s="11" t="s">
        <v>1633</v>
      </c>
      <c r="N282" s="13"/>
      <c r="O282" s="13"/>
      <c r="P282" s="13"/>
      <c r="Q282" s="13"/>
      <c r="R282" s="11" t="s">
        <v>1634</v>
      </c>
      <c r="S282" s="13"/>
      <c r="T282" s="13"/>
      <c r="U282" s="13"/>
      <c r="V282" s="13"/>
      <c r="W282" s="11" t="s">
        <v>1635</v>
      </c>
      <c r="X282" s="13"/>
      <c r="Y282" s="13"/>
      <c r="Z282" s="13"/>
      <c r="AA282" s="13"/>
      <c r="AB282" s="7"/>
      <c r="AC282" s="7"/>
      <c r="AD282" s="7"/>
      <c r="AE282" s="7"/>
      <c r="AF282" s="7"/>
      <c r="AG282" s="7"/>
      <c r="AH282" s="7"/>
      <c r="AI282" s="7"/>
      <c r="AJ282" s="7"/>
      <c r="AK282" s="7"/>
      <c r="AL282" s="7"/>
      <c r="AM282" s="7"/>
      <c r="AN282" s="7"/>
      <c r="AO282" s="7"/>
      <c r="AP282" s="7"/>
      <c r="AQ282" s="7"/>
      <c r="AR282" s="7"/>
      <c r="AS282" s="7"/>
      <c r="AT282" s="7"/>
      <c r="AU282" s="7"/>
    </row>
    <row r="283" spans="1:47">
      <c r="A283" s="7"/>
      <c r="B283" s="13"/>
      <c r="C283" s="13"/>
      <c r="D283" s="13"/>
      <c r="E283" s="13"/>
      <c r="F283" s="13"/>
      <c r="G283" s="13"/>
      <c r="H283" s="11" t="s">
        <v>1636</v>
      </c>
      <c r="I283" s="13"/>
      <c r="J283" s="13"/>
      <c r="K283" s="13"/>
      <c r="L283" s="11" t="s">
        <v>1637</v>
      </c>
      <c r="M283" s="11" t="s">
        <v>1638</v>
      </c>
      <c r="N283" s="13"/>
      <c r="O283" s="13"/>
      <c r="P283" s="13"/>
      <c r="Q283" s="13"/>
      <c r="R283" s="11" t="s">
        <v>1639</v>
      </c>
      <c r="S283" s="13"/>
      <c r="T283" s="13"/>
      <c r="U283" s="13"/>
      <c r="V283" s="13"/>
      <c r="W283" s="11" t="s">
        <v>1640</v>
      </c>
      <c r="X283" s="13"/>
      <c r="Y283" s="13"/>
      <c r="Z283" s="13"/>
      <c r="AA283" s="13"/>
      <c r="AB283" s="7"/>
      <c r="AC283" s="7"/>
      <c r="AD283" s="7"/>
      <c r="AE283" s="7"/>
      <c r="AF283" s="7"/>
      <c r="AG283" s="7"/>
      <c r="AH283" s="7"/>
      <c r="AI283" s="7"/>
      <c r="AJ283" s="7"/>
      <c r="AK283" s="7"/>
      <c r="AL283" s="7"/>
      <c r="AM283" s="7"/>
      <c r="AN283" s="7"/>
      <c r="AO283" s="7"/>
      <c r="AP283" s="7"/>
      <c r="AQ283" s="7"/>
      <c r="AR283" s="7"/>
      <c r="AS283" s="7"/>
      <c r="AT283" s="7"/>
      <c r="AU283" s="7"/>
    </row>
    <row r="284" spans="1:47">
      <c r="A284" s="7"/>
      <c r="B284" s="13"/>
      <c r="C284" s="13"/>
      <c r="D284" s="13"/>
      <c r="E284" s="13"/>
      <c r="F284" s="13"/>
      <c r="G284" s="13"/>
      <c r="H284" s="11" t="s">
        <v>1641</v>
      </c>
      <c r="I284" s="13"/>
      <c r="J284" s="13"/>
      <c r="K284" s="13"/>
      <c r="L284" s="11" t="s">
        <v>1642</v>
      </c>
      <c r="M284" s="11" t="s">
        <v>1643</v>
      </c>
      <c r="N284" s="13"/>
      <c r="O284" s="13"/>
      <c r="P284" s="13"/>
      <c r="Q284" s="13"/>
      <c r="R284" s="11" t="s">
        <v>1644</v>
      </c>
      <c r="S284" s="13"/>
      <c r="T284" s="13"/>
      <c r="U284" s="13"/>
      <c r="V284" s="13"/>
      <c r="W284" s="11" t="s">
        <v>1645</v>
      </c>
      <c r="X284" s="13"/>
      <c r="Y284" s="13"/>
      <c r="Z284" s="13"/>
      <c r="AA284" s="13"/>
      <c r="AB284" s="7"/>
      <c r="AC284" s="7"/>
      <c r="AD284" s="7"/>
      <c r="AE284" s="7"/>
      <c r="AF284" s="7"/>
      <c r="AG284" s="7"/>
      <c r="AH284" s="7"/>
      <c r="AI284" s="7"/>
      <c r="AJ284" s="7"/>
      <c r="AK284" s="7"/>
      <c r="AL284" s="7"/>
      <c r="AM284" s="7"/>
      <c r="AN284" s="7"/>
      <c r="AO284" s="7"/>
      <c r="AP284" s="7"/>
      <c r="AQ284" s="7"/>
      <c r="AR284" s="7"/>
      <c r="AS284" s="7"/>
      <c r="AT284" s="7"/>
      <c r="AU284" s="7"/>
    </row>
    <row r="285" spans="1:47">
      <c r="A285" s="7"/>
      <c r="B285" s="13"/>
      <c r="C285" s="13"/>
      <c r="D285" s="13"/>
      <c r="E285" s="13"/>
      <c r="F285" s="13"/>
      <c r="G285" s="13"/>
      <c r="H285" s="11" t="s">
        <v>1646</v>
      </c>
      <c r="I285" s="13"/>
      <c r="J285" s="13"/>
      <c r="K285" s="13"/>
      <c r="L285" s="11" t="s">
        <v>1647</v>
      </c>
      <c r="M285" s="11" t="s">
        <v>1648</v>
      </c>
      <c r="N285" s="13"/>
      <c r="O285" s="13"/>
      <c r="P285" s="13"/>
      <c r="Q285" s="13"/>
      <c r="R285" s="11" t="s">
        <v>1649</v>
      </c>
      <c r="S285" s="13"/>
      <c r="T285" s="13"/>
      <c r="U285" s="13"/>
      <c r="V285" s="13"/>
      <c r="W285" s="11" t="s">
        <v>1650</v>
      </c>
      <c r="X285" s="13"/>
      <c r="Y285" s="13"/>
      <c r="Z285" s="13"/>
      <c r="AA285" s="13"/>
      <c r="AB285" s="7"/>
      <c r="AC285" s="7"/>
      <c r="AD285" s="7"/>
      <c r="AE285" s="7"/>
      <c r="AF285" s="7"/>
      <c r="AG285" s="7"/>
      <c r="AH285" s="7"/>
      <c r="AI285" s="7"/>
      <c r="AJ285" s="7"/>
      <c r="AK285" s="7"/>
      <c r="AL285" s="7"/>
      <c r="AM285" s="7"/>
      <c r="AN285" s="7"/>
      <c r="AO285" s="7"/>
      <c r="AP285" s="7"/>
      <c r="AQ285" s="7"/>
      <c r="AR285" s="7"/>
      <c r="AS285" s="7"/>
      <c r="AT285" s="7"/>
      <c r="AU285" s="7"/>
    </row>
    <row r="286" spans="1:47">
      <c r="A286" s="7"/>
      <c r="B286" s="13"/>
      <c r="C286" s="13"/>
      <c r="D286" s="13"/>
      <c r="E286" s="13"/>
      <c r="F286" s="13"/>
      <c r="G286" s="13"/>
      <c r="H286" s="11" t="s">
        <v>1651</v>
      </c>
      <c r="I286" s="13"/>
      <c r="J286" s="13"/>
      <c r="K286" s="13"/>
      <c r="L286" s="11" t="s">
        <v>1652</v>
      </c>
      <c r="M286" s="11" t="s">
        <v>1653</v>
      </c>
      <c r="N286" s="13"/>
      <c r="O286" s="13"/>
      <c r="P286" s="13"/>
      <c r="Q286" s="13"/>
      <c r="R286" s="11" t="s">
        <v>1654</v>
      </c>
      <c r="S286" s="13"/>
      <c r="T286" s="13"/>
      <c r="U286" s="13"/>
      <c r="V286" s="13"/>
      <c r="W286" s="11" t="s">
        <v>1655</v>
      </c>
      <c r="X286" s="13"/>
      <c r="Y286" s="13"/>
      <c r="Z286" s="13"/>
      <c r="AA286" s="13"/>
      <c r="AB286" s="7"/>
      <c r="AC286" s="7"/>
      <c r="AD286" s="7"/>
      <c r="AE286" s="7"/>
      <c r="AF286" s="7"/>
      <c r="AG286" s="7"/>
      <c r="AH286" s="7"/>
      <c r="AI286" s="7"/>
      <c r="AJ286" s="7"/>
      <c r="AK286" s="7"/>
      <c r="AL286" s="7"/>
      <c r="AM286" s="7"/>
      <c r="AN286" s="7"/>
      <c r="AO286" s="7"/>
      <c r="AP286" s="7"/>
      <c r="AQ286" s="7"/>
      <c r="AR286" s="7"/>
      <c r="AS286" s="7"/>
      <c r="AT286" s="7"/>
      <c r="AU286" s="7"/>
    </row>
    <row r="287" spans="1:47">
      <c r="A287" s="7"/>
      <c r="B287" s="13"/>
      <c r="C287" s="13"/>
      <c r="D287" s="13"/>
      <c r="E287" s="13"/>
      <c r="F287" s="13"/>
      <c r="G287" s="13"/>
      <c r="H287" s="11" t="s">
        <v>1656</v>
      </c>
      <c r="I287" s="13"/>
      <c r="J287" s="13"/>
      <c r="K287" s="13"/>
      <c r="L287" s="11" t="s">
        <v>1657</v>
      </c>
      <c r="M287" s="11" t="s">
        <v>1658</v>
      </c>
      <c r="N287" s="13"/>
      <c r="O287" s="13"/>
      <c r="P287" s="13"/>
      <c r="Q287" s="13"/>
      <c r="R287" s="11" t="s">
        <v>1659</v>
      </c>
      <c r="S287" s="13"/>
      <c r="T287" s="13"/>
      <c r="U287" s="13"/>
      <c r="V287" s="13"/>
      <c r="W287" s="11" t="s">
        <v>1660</v>
      </c>
      <c r="X287" s="13"/>
      <c r="Y287" s="13"/>
      <c r="Z287" s="13"/>
      <c r="AA287" s="13"/>
      <c r="AB287" s="7"/>
      <c r="AC287" s="7"/>
      <c r="AD287" s="7"/>
      <c r="AE287" s="7"/>
      <c r="AF287" s="7"/>
      <c r="AG287" s="7"/>
      <c r="AH287" s="7"/>
      <c r="AI287" s="7"/>
      <c r="AJ287" s="7"/>
      <c r="AK287" s="7"/>
      <c r="AL287" s="7"/>
      <c r="AM287" s="7"/>
      <c r="AN287" s="7"/>
      <c r="AO287" s="7"/>
      <c r="AP287" s="7"/>
      <c r="AQ287" s="7"/>
      <c r="AR287" s="7"/>
      <c r="AS287" s="7"/>
      <c r="AT287" s="7"/>
      <c r="AU287" s="7"/>
    </row>
    <row r="288" spans="1:47">
      <c r="A288" s="7"/>
      <c r="B288" s="13"/>
      <c r="C288" s="13"/>
      <c r="D288" s="13"/>
      <c r="E288" s="13"/>
      <c r="F288" s="13"/>
      <c r="G288" s="13"/>
      <c r="H288" s="11" t="s">
        <v>1661</v>
      </c>
      <c r="I288" s="13"/>
      <c r="J288" s="13"/>
      <c r="K288" s="13"/>
      <c r="L288" s="11" t="s">
        <v>1662</v>
      </c>
      <c r="M288" s="11" t="s">
        <v>1663</v>
      </c>
      <c r="N288" s="13"/>
      <c r="O288" s="13"/>
      <c r="P288" s="13"/>
      <c r="Q288" s="13"/>
      <c r="R288" s="11" t="s">
        <v>1664</v>
      </c>
      <c r="S288" s="13"/>
      <c r="T288" s="13"/>
      <c r="U288" s="13"/>
      <c r="V288" s="13"/>
      <c r="W288" s="12" t="s">
        <v>1957</v>
      </c>
      <c r="X288" s="13"/>
      <c r="Y288" s="13"/>
      <c r="Z288" s="13"/>
      <c r="AA288" s="13"/>
      <c r="AB288" s="7"/>
      <c r="AC288" s="7"/>
      <c r="AD288" s="7"/>
      <c r="AE288" s="7"/>
      <c r="AF288" s="7"/>
      <c r="AG288" s="7"/>
      <c r="AH288" s="7"/>
      <c r="AI288" s="7"/>
      <c r="AJ288" s="7"/>
      <c r="AK288" s="7"/>
      <c r="AL288" s="7"/>
      <c r="AM288" s="7"/>
      <c r="AN288" s="7"/>
      <c r="AO288" s="7"/>
      <c r="AP288" s="7"/>
      <c r="AQ288" s="7"/>
      <c r="AR288" s="7"/>
      <c r="AS288" s="7"/>
      <c r="AT288" s="7"/>
      <c r="AU288" s="7"/>
    </row>
    <row r="289" spans="1:47">
      <c r="A289" s="7"/>
      <c r="B289" s="13"/>
      <c r="C289" s="13"/>
      <c r="D289" s="13"/>
      <c r="E289" s="13"/>
      <c r="F289" s="13"/>
      <c r="G289" s="13"/>
      <c r="H289" s="11" t="s">
        <v>1665</v>
      </c>
      <c r="I289" s="13"/>
      <c r="J289" s="13"/>
      <c r="K289" s="13"/>
      <c r="L289" s="11" t="s">
        <v>1666</v>
      </c>
      <c r="M289" s="11" t="s">
        <v>1667</v>
      </c>
      <c r="N289" s="13"/>
      <c r="O289" s="13"/>
      <c r="P289" s="13"/>
      <c r="Q289" s="13"/>
      <c r="R289" s="11" t="s">
        <v>1668</v>
      </c>
      <c r="S289" s="13"/>
      <c r="T289" s="13"/>
      <c r="U289" s="13"/>
      <c r="V289" s="13"/>
      <c r="W289" s="13"/>
      <c r="X289" s="13"/>
      <c r="Y289" s="13"/>
      <c r="Z289" s="13"/>
      <c r="AA289" s="13"/>
      <c r="AB289" s="7"/>
      <c r="AC289" s="7"/>
      <c r="AD289" s="7"/>
      <c r="AE289" s="7"/>
      <c r="AF289" s="7"/>
      <c r="AG289" s="7"/>
      <c r="AH289" s="7"/>
      <c r="AI289" s="7"/>
      <c r="AJ289" s="7"/>
      <c r="AK289" s="7"/>
      <c r="AL289" s="7"/>
      <c r="AM289" s="7"/>
      <c r="AN289" s="7"/>
      <c r="AO289" s="7"/>
      <c r="AP289" s="7"/>
      <c r="AQ289" s="7"/>
      <c r="AR289" s="7"/>
      <c r="AS289" s="7"/>
      <c r="AT289" s="7"/>
      <c r="AU289" s="7"/>
    </row>
    <row r="290" spans="1:47">
      <c r="A290" s="7"/>
      <c r="B290" s="13"/>
      <c r="C290" s="13"/>
      <c r="D290" s="13"/>
      <c r="E290" s="13"/>
      <c r="F290" s="13"/>
      <c r="G290" s="13"/>
      <c r="H290" s="11" t="s">
        <v>1669</v>
      </c>
      <c r="I290" s="13"/>
      <c r="J290" s="13"/>
      <c r="K290" s="13"/>
      <c r="L290" s="11" t="s">
        <v>1670</v>
      </c>
      <c r="M290" s="11" t="s">
        <v>1671</v>
      </c>
      <c r="N290" s="13"/>
      <c r="O290" s="13"/>
      <c r="P290" s="13"/>
      <c r="Q290" s="13"/>
      <c r="R290" s="11" t="s">
        <v>1672</v>
      </c>
      <c r="S290" s="13"/>
      <c r="T290" s="13"/>
      <c r="U290" s="13"/>
      <c r="V290" s="13"/>
      <c r="W290" s="13"/>
      <c r="X290" s="13"/>
      <c r="Y290" s="13"/>
      <c r="Z290" s="13"/>
      <c r="AA290" s="13"/>
      <c r="AB290" s="7"/>
      <c r="AC290" s="7"/>
      <c r="AD290" s="7"/>
      <c r="AE290" s="7"/>
      <c r="AF290" s="7"/>
      <c r="AG290" s="7"/>
      <c r="AH290" s="7"/>
      <c r="AI290" s="7"/>
      <c r="AJ290" s="7"/>
      <c r="AK290" s="7"/>
      <c r="AL290" s="7"/>
      <c r="AM290" s="7"/>
      <c r="AN290" s="7"/>
      <c r="AO290" s="7"/>
      <c r="AP290" s="7"/>
      <c r="AQ290" s="7"/>
      <c r="AR290" s="7"/>
      <c r="AS290" s="7"/>
      <c r="AT290" s="7"/>
      <c r="AU290" s="7"/>
    </row>
    <row r="291" spans="1:47">
      <c r="A291" s="7"/>
      <c r="B291" s="13"/>
      <c r="C291" s="13"/>
      <c r="D291" s="13"/>
      <c r="E291" s="13"/>
      <c r="F291" s="13"/>
      <c r="G291" s="13"/>
      <c r="H291" s="11" t="s">
        <v>1673</v>
      </c>
      <c r="I291" s="13"/>
      <c r="J291" s="13"/>
      <c r="K291" s="13"/>
      <c r="L291" s="11" t="s">
        <v>1674</v>
      </c>
      <c r="M291" s="11" t="s">
        <v>1675</v>
      </c>
      <c r="N291" s="13"/>
      <c r="O291" s="13"/>
      <c r="P291" s="13"/>
      <c r="Q291" s="13"/>
      <c r="R291" s="11" t="s">
        <v>1676</v>
      </c>
      <c r="S291" s="13"/>
      <c r="T291" s="13"/>
      <c r="U291" s="13"/>
      <c r="V291" s="13"/>
      <c r="W291" s="13"/>
      <c r="X291" s="13"/>
      <c r="Y291" s="13"/>
      <c r="Z291" s="13"/>
      <c r="AA291" s="13"/>
      <c r="AB291" s="7"/>
      <c r="AC291" s="7"/>
      <c r="AD291" s="7"/>
      <c r="AE291" s="7"/>
      <c r="AF291" s="7"/>
      <c r="AG291" s="7"/>
      <c r="AH291" s="7"/>
      <c r="AI291" s="7"/>
      <c r="AJ291" s="7"/>
      <c r="AK291" s="7"/>
      <c r="AL291" s="7"/>
      <c r="AM291" s="7"/>
      <c r="AN291" s="7"/>
      <c r="AO291" s="7"/>
      <c r="AP291" s="7"/>
      <c r="AQ291" s="7"/>
      <c r="AR291" s="7"/>
      <c r="AS291" s="7"/>
      <c r="AT291" s="7"/>
      <c r="AU291" s="7"/>
    </row>
    <row r="292" spans="1:47">
      <c r="A292" s="7"/>
      <c r="B292" s="13"/>
      <c r="C292" s="13"/>
      <c r="D292" s="13"/>
      <c r="E292" s="13"/>
      <c r="F292" s="13"/>
      <c r="G292" s="13"/>
      <c r="H292" s="11" t="s">
        <v>1677</v>
      </c>
      <c r="I292" s="13"/>
      <c r="J292" s="13"/>
      <c r="K292" s="13"/>
      <c r="L292" s="11" t="s">
        <v>1678</v>
      </c>
      <c r="M292" s="11" t="s">
        <v>1679</v>
      </c>
      <c r="N292" s="13"/>
      <c r="O292" s="13"/>
      <c r="P292" s="13"/>
      <c r="Q292" s="13"/>
      <c r="R292" s="11" t="s">
        <v>1680</v>
      </c>
      <c r="S292" s="13"/>
      <c r="T292" s="13"/>
      <c r="U292" s="13"/>
      <c r="V292" s="13"/>
      <c r="W292" s="13"/>
      <c r="X292" s="13"/>
      <c r="Y292" s="13"/>
      <c r="Z292" s="13"/>
      <c r="AA292" s="13"/>
      <c r="AB292" s="7"/>
      <c r="AC292" s="7"/>
      <c r="AD292" s="7"/>
      <c r="AE292" s="7"/>
      <c r="AF292" s="7"/>
      <c r="AG292" s="7"/>
      <c r="AH292" s="7"/>
      <c r="AI292" s="7"/>
      <c r="AJ292" s="7"/>
      <c r="AK292" s="7"/>
      <c r="AL292" s="7"/>
      <c r="AM292" s="7"/>
      <c r="AN292" s="7"/>
      <c r="AO292" s="7"/>
      <c r="AP292" s="7"/>
      <c r="AQ292" s="7"/>
      <c r="AR292" s="7"/>
      <c r="AS292" s="7"/>
      <c r="AT292" s="7"/>
      <c r="AU292" s="7"/>
    </row>
    <row r="293" spans="1:47">
      <c r="A293" s="7"/>
      <c r="B293" s="13"/>
      <c r="C293" s="13"/>
      <c r="D293" s="13"/>
      <c r="E293" s="13"/>
      <c r="F293" s="13"/>
      <c r="G293" s="13"/>
      <c r="H293" s="11" t="s">
        <v>1681</v>
      </c>
      <c r="I293" s="13"/>
      <c r="J293" s="13"/>
      <c r="K293" s="13"/>
      <c r="L293" s="11" t="s">
        <v>1682</v>
      </c>
      <c r="M293" s="11" t="s">
        <v>1683</v>
      </c>
      <c r="N293" s="13"/>
      <c r="O293" s="13"/>
      <c r="P293" s="13"/>
      <c r="Q293" s="13"/>
      <c r="R293" s="11" t="s">
        <v>1684</v>
      </c>
      <c r="S293" s="13"/>
      <c r="T293" s="13"/>
      <c r="U293" s="13"/>
      <c r="V293" s="13"/>
      <c r="W293" s="13"/>
      <c r="X293" s="13"/>
      <c r="Y293" s="13"/>
      <c r="Z293" s="13"/>
      <c r="AA293" s="13"/>
      <c r="AB293" s="7"/>
      <c r="AC293" s="7"/>
      <c r="AD293" s="7"/>
      <c r="AE293" s="7"/>
      <c r="AF293" s="7"/>
      <c r="AG293" s="7"/>
      <c r="AH293" s="7"/>
      <c r="AI293" s="7"/>
      <c r="AJ293" s="7"/>
      <c r="AK293" s="7"/>
      <c r="AL293" s="7"/>
      <c r="AM293" s="7"/>
      <c r="AN293" s="7"/>
      <c r="AO293" s="7"/>
      <c r="AP293" s="7"/>
      <c r="AQ293" s="7"/>
      <c r="AR293" s="7"/>
      <c r="AS293" s="7"/>
      <c r="AT293" s="7"/>
      <c r="AU293" s="7"/>
    </row>
    <row r="294" spans="1:47">
      <c r="A294" s="7"/>
      <c r="B294" s="13"/>
      <c r="C294" s="13"/>
      <c r="D294" s="13"/>
      <c r="E294" s="13"/>
      <c r="F294" s="13"/>
      <c r="G294" s="13"/>
      <c r="H294" s="11" t="s">
        <v>1685</v>
      </c>
      <c r="I294" s="13"/>
      <c r="J294" s="13"/>
      <c r="K294" s="13"/>
      <c r="L294" s="11" t="s">
        <v>1686</v>
      </c>
      <c r="M294" s="11" t="s">
        <v>1687</v>
      </c>
      <c r="N294" s="13"/>
      <c r="O294" s="13"/>
      <c r="P294" s="13"/>
      <c r="Q294" s="13"/>
      <c r="R294" s="12" t="s">
        <v>1952</v>
      </c>
      <c r="S294" s="13"/>
      <c r="T294" s="13"/>
      <c r="U294" s="13"/>
      <c r="V294" s="13"/>
      <c r="W294" s="13"/>
      <c r="X294" s="13"/>
      <c r="Y294" s="13"/>
      <c r="Z294" s="13"/>
      <c r="AA294" s="13"/>
      <c r="AB294" s="7"/>
      <c r="AC294" s="7"/>
      <c r="AD294" s="7"/>
      <c r="AE294" s="7"/>
      <c r="AF294" s="7"/>
      <c r="AG294" s="7"/>
      <c r="AH294" s="7"/>
      <c r="AI294" s="7"/>
      <c r="AJ294" s="7"/>
      <c r="AK294" s="7"/>
      <c r="AL294" s="7"/>
      <c r="AM294" s="7"/>
      <c r="AN294" s="7"/>
      <c r="AO294" s="7"/>
      <c r="AP294" s="7"/>
      <c r="AQ294" s="7"/>
      <c r="AR294" s="7"/>
      <c r="AS294" s="7"/>
      <c r="AT294" s="7"/>
      <c r="AU294" s="7"/>
    </row>
    <row r="295" spans="1:47">
      <c r="A295" s="7"/>
      <c r="B295" s="13"/>
      <c r="C295" s="13"/>
      <c r="D295" s="13"/>
      <c r="E295" s="13"/>
      <c r="F295" s="13"/>
      <c r="G295" s="13"/>
      <c r="H295" s="11" t="s">
        <v>1688</v>
      </c>
      <c r="I295" s="13"/>
      <c r="J295" s="13"/>
      <c r="K295" s="13"/>
      <c r="L295" s="11" t="s">
        <v>1689</v>
      </c>
      <c r="M295" s="11" t="s">
        <v>1690</v>
      </c>
      <c r="N295" s="13"/>
      <c r="O295" s="13"/>
      <c r="P295" s="13"/>
      <c r="Q295" s="13"/>
      <c r="R295" s="13"/>
      <c r="S295" s="13"/>
      <c r="T295" s="13"/>
      <c r="U295" s="13"/>
      <c r="V295" s="13"/>
      <c r="W295" s="13"/>
      <c r="X295" s="13"/>
      <c r="Y295" s="13"/>
      <c r="Z295" s="13"/>
      <c r="AA295" s="13"/>
      <c r="AB295" s="7"/>
      <c r="AC295" s="7"/>
      <c r="AD295" s="7"/>
      <c r="AE295" s="7"/>
      <c r="AF295" s="7"/>
      <c r="AG295" s="7"/>
      <c r="AH295" s="7"/>
      <c r="AI295" s="7"/>
      <c r="AJ295" s="7"/>
      <c r="AK295" s="7"/>
      <c r="AL295" s="7"/>
      <c r="AM295" s="7"/>
      <c r="AN295" s="7"/>
      <c r="AO295" s="7"/>
      <c r="AP295" s="7"/>
      <c r="AQ295" s="7"/>
      <c r="AR295" s="7"/>
      <c r="AS295" s="7"/>
      <c r="AT295" s="7"/>
      <c r="AU295" s="7"/>
    </row>
    <row r="296" spans="1:47">
      <c r="A296" s="7"/>
      <c r="B296" s="13"/>
      <c r="C296" s="13"/>
      <c r="D296" s="13"/>
      <c r="E296" s="13"/>
      <c r="F296" s="13"/>
      <c r="G296" s="13"/>
      <c r="H296" s="11" t="s">
        <v>1691</v>
      </c>
      <c r="I296" s="13"/>
      <c r="J296" s="13"/>
      <c r="K296" s="13"/>
      <c r="L296" s="11" t="s">
        <v>1692</v>
      </c>
      <c r="M296" s="11" t="s">
        <v>1693</v>
      </c>
      <c r="N296" s="13"/>
      <c r="O296" s="13"/>
      <c r="P296" s="13"/>
      <c r="Q296" s="13"/>
      <c r="R296" s="13"/>
      <c r="S296" s="13"/>
      <c r="T296" s="13"/>
      <c r="U296" s="13"/>
      <c r="V296" s="13"/>
      <c r="W296" s="13"/>
      <c r="X296" s="13"/>
      <c r="Y296" s="13"/>
      <c r="Z296" s="13"/>
      <c r="AA296" s="13"/>
      <c r="AB296" s="7"/>
      <c r="AC296" s="7"/>
      <c r="AD296" s="7"/>
      <c r="AE296" s="7"/>
      <c r="AF296" s="7"/>
      <c r="AG296" s="7"/>
      <c r="AH296" s="7"/>
      <c r="AI296" s="7"/>
      <c r="AJ296" s="7"/>
      <c r="AK296" s="7"/>
      <c r="AL296" s="7"/>
      <c r="AM296" s="7"/>
      <c r="AN296" s="7"/>
      <c r="AO296" s="7"/>
      <c r="AP296" s="7"/>
      <c r="AQ296" s="7"/>
      <c r="AR296" s="7"/>
      <c r="AS296" s="7"/>
      <c r="AT296" s="7"/>
      <c r="AU296" s="7"/>
    </row>
    <row r="297" spans="1:47">
      <c r="A297" s="7"/>
      <c r="B297" s="13"/>
      <c r="C297" s="13"/>
      <c r="D297" s="13"/>
      <c r="E297" s="13"/>
      <c r="F297" s="13"/>
      <c r="G297" s="13"/>
      <c r="H297" s="11" t="s">
        <v>1694</v>
      </c>
      <c r="I297" s="13"/>
      <c r="J297" s="13"/>
      <c r="K297" s="13"/>
      <c r="L297" s="11" t="s">
        <v>1695</v>
      </c>
      <c r="M297" s="11" t="s">
        <v>1696</v>
      </c>
      <c r="N297" s="13"/>
      <c r="O297" s="13"/>
      <c r="P297" s="13"/>
      <c r="Q297" s="13"/>
      <c r="R297" s="13"/>
      <c r="S297" s="13"/>
      <c r="T297" s="13"/>
      <c r="U297" s="13"/>
      <c r="V297" s="13"/>
      <c r="W297" s="13"/>
      <c r="X297" s="13"/>
      <c r="Y297" s="13"/>
      <c r="Z297" s="13"/>
      <c r="AA297" s="13"/>
      <c r="AB297" s="7"/>
      <c r="AC297" s="7"/>
      <c r="AD297" s="7"/>
      <c r="AE297" s="7"/>
      <c r="AF297" s="7"/>
      <c r="AG297" s="7"/>
      <c r="AH297" s="7"/>
      <c r="AI297" s="7"/>
      <c r="AJ297" s="7"/>
      <c r="AK297" s="7"/>
      <c r="AL297" s="7"/>
      <c r="AM297" s="7"/>
      <c r="AN297" s="7"/>
      <c r="AO297" s="7"/>
      <c r="AP297" s="7"/>
      <c r="AQ297" s="7"/>
      <c r="AR297" s="7"/>
      <c r="AS297" s="7"/>
      <c r="AT297" s="7"/>
      <c r="AU297" s="7"/>
    </row>
    <row r="298" spans="1:47">
      <c r="A298" s="7"/>
      <c r="B298" s="13"/>
      <c r="C298" s="13"/>
      <c r="D298" s="13"/>
      <c r="E298" s="13"/>
      <c r="F298" s="13"/>
      <c r="G298" s="13"/>
      <c r="H298" s="11" t="s">
        <v>1697</v>
      </c>
      <c r="I298" s="13"/>
      <c r="J298" s="13"/>
      <c r="K298" s="13"/>
      <c r="L298" s="11" t="s">
        <v>1698</v>
      </c>
      <c r="M298" s="11" t="s">
        <v>1699</v>
      </c>
      <c r="N298" s="13"/>
      <c r="O298" s="13"/>
      <c r="P298" s="13"/>
      <c r="Q298" s="13"/>
      <c r="R298" s="13"/>
      <c r="S298" s="13"/>
      <c r="T298" s="13"/>
      <c r="U298" s="13"/>
      <c r="V298" s="13"/>
      <c r="W298" s="13"/>
      <c r="X298" s="13"/>
      <c r="Y298" s="13"/>
      <c r="Z298" s="13"/>
      <c r="AA298" s="13"/>
      <c r="AB298" s="7"/>
      <c r="AC298" s="7"/>
      <c r="AD298" s="7"/>
      <c r="AE298" s="7"/>
      <c r="AF298" s="7"/>
      <c r="AG298" s="7"/>
      <c r="AH298" s="7"/>
      <c r="AI298" s="7"/>
      <c r="AJ298" s="7"/>
      <c r="AK298" s="7"/>
      <c r="AL298" s="7"/>
      <c r="AM298" s="7"/>
      <c r="AN298" s="7"/>
      <c r="AO298" s="7"/>
      <c r="AP298" s="7"/>
      <c r="AQ298" s="7"/>
      <c r="AR298" s="7"/>
      <c r="AS298" s="7"/>
      <c r="AT298" s="7"/>
      <c r="AU298" s="7"/>
    </row>
    <row r="299" spans="1:47">
      <c r="A299" s="7"/>
      <c r="B299" s="13"/>
      <c r="C299" s="13"/>
      <c r="D299" s="13"/>
      <c r="E299" s="13"/>
      <c r="F299" s="13"/>
      <c r="G299" s="13"/>
      <c r="H299" s="11" t="s">
        <v>1700</v>
      </c>
      <c r="I299" s="13"/>
      <c r="J299" s="13"/>
      <c r="K299" s="13"/>
      <c r="L299" s="11" t="s">
        <v>1701</v>
      </c>
      <c r="M299" s="11" t="s">
        <v>1702</v>
      </c>
      <c r="N299" s="13"/>
      <c r="O299" s="13"/>
      <c r="P299" s="13"/>
      <c r="Q299" s="13"/>
      <c r="R299" s="13"/>
      <c r="S299" s="13"/>
      <c r="T299" s="13"/>
      <c r="U299" s="13"/>
      <c r="V299" s="13"/>
      <c r="W299" s="13"/>
      <c r="X299" s="13"/>
      <c r="Y299" s="13"/>
      <c r="Z299" s="13"/>
      <c r="AA299" s="13"/>
      <c r="AB299" s="7"/>
      <c r="AC299" s="7"/>
      <c r="AD299" s="7"/>
      <c r="AE299" s="7"/>
      <c r="AF299" s="7"/>
      <c r="AG299" s="7"/>
      <c r="AH299" s="7"/>
      <c r="AI299" s="7"/>
      <c r="AJ299" s="7"/>
      <c r="AK299" s="7"/>
      <c r="AL299" s="7"/>
      <c r="AM299" s="7"/>
      <c r="AN299" s="7"/>
      <c r="AO299" s="7"/>
      <c r="AP299" s="7"/>
      <c r="AQ299" s="7"/>
      <c r="AR299" s="7"/>
      <c r="AS299" s="7"/>
      <c r="AT299" s="7"/>
      <c r="AU299" s="7"/>
    </row>
    <row r="300" spans="1:47">
      <c r="A300" s="7"/>
      <c r="B300" s="13"/>
      <c r="C300" s="13"/>
      <c r="D300" s="13"/>
      <c r="E300" s="13"/>
      <c r="F300" s="13"/>
      <c r="G300" s="13"/>
      <c r="H300" s="11" t="s">
        <v>1703</v>
      </c>
      <c r="I300" s="13"/>
      <c r="J300" s="13"/>
      <c r="K300" s="13"/>
      <c r="L300" s="11" t="s">
        <v>1704</v>
      </c>
      <c r="M300" s="11" t="s">
        <v>1705</v>
      </c>
      <c r="N300" s="13"/>
      <c r="O300" s="13"/>
      <c r="P300" s="13"/>
      <c r="Q300" s="13"/>
      <c r="R300" s="13"/>
      <c r="S300" s="13"/>
      <c r="T300" s="13"/>
      <c r="U300" s="13"/>
      <c r="V300" s="13"/>
      <c r="W300" s="13"/>
      <c r="X300" s="13"/>
      <c r="Y300" s="13"/>
      <c r="Z300" s="13"/>
      <c r="AA300" s="13"/>
      <c r="AB300" s="7"/>
      <c r="AC300" s="7"/>
      <c r="AD300" s="7"/>
      <c r="AE300" s="7"/>
      <c r="AF300" s="7"/>
      <c r="AG300" s="7"/>
      <c r="AH300" s="7"/>
      <c r="AI300" s="7"/>
      <c r="AJ300" s="7"/>
      <c r="AK300" s="7"/>
      <c r="AL300" s="7"/>
      <c r="AM300" s="7"/>
      <c r="AN300" s="7"/>
      <c r="AO300" s="7"/>
      <c r="AP300" s="7"/>
      <c r="AQ300" s="7"/>
      <c r="AR300" s="7"/>
      <c r="AS300" s="7"/>
      <c r="AT300" s="7"/>
      <c r="AU300" s="7"/>
    </row>
    <row r="301" spans="1:47">
      <c r="A301" s="7"/>
      <c r="B301" s="13"/>
      <c r="C301" s="13"/>
      <c r="D301" s="13"/>
      <c r="E301" s="13"/>
      <c r="F301" s="13"/>
      <c r="G301" s="13"/>
      <c r="H301" s="11" t="s">
        <v>1706</v>
      </c>
      <c r="I301" s="13"/>
      <c r="J301" s="13"/>
      <c r="K301" s="13"/>
      <c r="L301" s="11" t="s">
        <v>1707</v>
      </c>
      <c r="M301" s="11" t="s">
        <v>1708</v>
      </c>
      <c r="N301" s="13"/>
      <c r="O301" s="13"/>
      <c r="P301" s="13"/>
      <c r="Q301" s="13"/>
      <c r="R301" s="13"/>
      <c r="S301" s="13"/>
      <c r="T301" s="13"/>
      <c r="U301" s="13"/>
      <c r="V301" s="13"/>
      <c r="W301" s="13"/>
      <c r="X301" s="13"/>
      <c r="Y301" s="13"/>
      <c r="Z301" s="13"/>
      <c r="AA301" s="13"/>
      <c r="AB301" s="7"/>
      <c r="AC301" s="7"/>
      <c r="AD301" s="7"/>
      <c r="AE301" s="7"/>
      <c r="AF301" s="7"/>
      <c r="AG301" s="7"/>
      <c r="AH301" s="7"/>
      <c r="AI301" s="7"/>
      <c r="AJ301" s="7"/>
      <c r="AK301" s="7"/>
      <c r="AL301" s="7"/>
      <c r="AM301" s="7"/>
      <c r="AN301" s="7"/>
      <c r="AO301" s="7"/>
      <c r="AP301" s="7"/>
      <c r="AQ301" s="7"/>
      <c r="AR301" s="7"/>
      <c r="AS301" s="7"/>
      <c r="AT301" s="7"/>
      <c r="AU301" s="7"/>
    </row>
    <row r="302" spans="1:47">
      <c r="A302" s="7"/>
      <c r="B302" s="13"/>
      <c r="C302" s="13"/>
      <c r="D302" s="13"/>
      <c r="E302" s="13"/>
      <c r="F302" s="13"/>
      <c r="G302" s="13"/>
      <c r="H302" s="11" t="s">
        <v>1709</v>
      </c>
      <c r="I302" s="13"/>
      <c r="J302" s="13"/>
      <c r="K302" s="13"/>
      <c r="L302" s="11" t="s">
        <v>1710</v>
      </c>
      <c r="M302" s="11" t="s">
        <v>1711</v>
      </c>
      <c r="N302" s="13"/>
      <c r="O302" s="13"/>
      <c r="P302" s="13"/>
      <c r="Q302" s="13"/>
      <c r="R302" s="13"/>
      <c r="S302" s="13"/>
      <c r="T302" s="13"/>
      <c r="U302" s="13"/>
      <c r="V302" s="13"/>
      <c r="W302" s="13"/>
      <c r="X302" s="13"/>
      <c r="Y302" s="13"/>
      <c r="Z302" s="13"/>
      <c r="AA302" s="13"/>
      <c r="AB302" s="7"/>
      <c r="AC302" s="7"/>
      <c r="AD302" s="7"/>
      <c r="AE302" s="7"/>
      <c r="AF302" s="7"/>
      <c r="AG302" s="7"/>
      <c r="AH302" s="7"/>
      <c r="AI302" s="7"/>
      <c r="AJ302" s="7"/>
      <c r="AK302" s="7"/>
      <c r="AL302" s="7"/>
      <c r="AM302" s="7"/>
      <c r="AN302" s="7"/>
      <c r="AO302" s="7"/>
      <c r="AP302" s="7"/>
      <c r="AQ302" s="7"/>
      <c r="AR302" s="7"/>
      <c r="AS302" s="7"/>
      <c r="AT302" s="7"/>
      <c r="AU302" s="7"/>
    </row>
    <row r="303" spans="1:47">
      <c r="A303" s="7"/>
      <c r="B303" s="13"/>
      <c r="C303" s="13"/>
      <c r="D303" s="13"/>
      <c r="E303" s="13"/>
      <c r="F303" s="13"/>
      <c r="G303" s="13"/>
      <c r="H303" s="11" t="s">
        <v>1712</v>
      </c>
      <c r="I303" s="13"/>
      <c r="J303" s="13"/>
      <c r="K303" s="13"/>
      <c r="L303" s="11" t="s">
        <v>1713</v>
      </c>
      <c r="M303" s="11" t="s">
        <v>1714</v>
      </c>
      <c r="N303" s="13"/>
      <c r="O303" s="13"/>
      <c r="P303" s="13"/>
      <c r="Q303" s="13"/>
      <c r="R303" s="13"/>
      <c r="S303" s="13"/>
      <c r="T303" s="13"/>
      <c r="U303" s="13"/>
      <c r="V303" s="13"/>
      <c r="W303" s="13"/>
      <c r="X303" s="13"/>
      <c r="Y303" s="13"/>
      <c r="Z303" s="13"/>
      <c r="AA303" s="13"/>
      <c r="AB303" s="7"/>
      <c r="AC303" s="7"/>
      <c r="AD303" s="7"/>
      <c r="AE303" s="7"/>
      <c r="AF303" s="7"/>
      <c r="AG303" s="7"/>
      <c r="AH303" s="7"/>
      <c r="AI303" s="7"/>
      <c r="AJ303" s="7"/>
      <c r="AK303" s="7"/>
      <c r="AL303" s="7"/>
      <c r="AM303" s="7"/>
      <c r="AN303" s="7"/>
      <c r="AO303" s="7"/>
      <c r="AP303" s="7"/>
      <c r="AQ303" s="7"/>
      <c r="AR303" s="7"/>
      <c r="AS303" s="7"/>
      <c r="AT303" s="7"/>
      <c r="AU303" s="7"/>
    </row>
    <row r="304" spans="1:47">
      <c r="A304" s="7"/>
      <c r="B304" s="13"/>
      <c r="C304" s="13"/>
      <c r="D304" s="13"/>
      <c r="E304" s="13"/>
      <c r="F304" s="13"/>
      <c r="G304" s="13"/>
      <c r="H304" s="11" t="s">
        <v>1715</v>
      </c>
      <c r="I304" s="13"/>
      <c r="J304" s="13"/>
      <c r="K304" s="13"/>
      <c r="L304" s="11" t="s">
        <v>1716</v>
      </c>
      <c r="M304" s="11" t="s">
        <v>1717</v>
      </c>
      <c r="N304" s="13"/>
      <c r="O304" s="13"/>
      <c r="P304" s="13"/>
      <c r="Q304" s="13"/>
      <c r="R304" s="13"/>
      <c r="S304" s="13"/>
      <c r="T304" s="13"/>
      <c r="U304" s="13"/>
      <c r="V304" s="13"/>
      <c r="W304" s="13"/>
      <c r="X304" s="13"/>
      <c r="Y304" s="13"/>
      <c r="Z304" s="13"/>
      <c r="AA304" s="13"/>
      <c r="AB304" s="7"/>
      <c r="AC304" s="7"/>
      <c r="AD304" s="7"/>
      <c r="AE304" s="7"/>
      <c r="AF304" s="7"/>
      <c r="AG304" s="7"/>
      <c r="AH304" s="7"/>
      <c r="AI304" s="7"/>
      <c r="AJ304" s="7"/>
      <c r="AK304" s="7"/>
      <c r="AL304" s="7"/>
      <c r="AM304" s="7"/>
      <c r="AN304" s="7"/>
      <c r="AO304" s="7"/>
      <c r="AP304" s="7"/>
      <c r="AQ304" s="7"/>
      <c r="AR304" s="7"/>
      <c r="AS304" s="7"/>
      <c r="AT304" s="7"/>
      <c r="AU304" s="7"/>
    </row>
    <row r="305" spans="1:47">
      <c r="A305" s="7"/>
      <c r="B305" s="13"/>
      <c r="C305" s="13"/>
      <c r="D305" s="13"/>
      <c r="E305" s="13"/>
      <c r="F305" s="13"/>
      <c r="G305" s="13"/>
      <c r="H305" s="11" t="s">
        <v>1718</v>
      </c>
      <c r="I305" s="13"/>
      <c r="J305" s="13"/>
      <c r="K305" s="13"/>
      <c r="L305" s="11" t="s">
        <v>1719</v>
      </c>
      <c r="M305" s="12" t="s">
        <v>1946</v>
      </c>
      <c r="N305" s="13"/>
      <c r="O305" s="13"/>
      <c r="P305" s="13"/>
      <c r="Q305" s="13"/>
      <c r="R305" s="13"/>
      <c r="S305" s="13"/>
      <c r="T305" s="13"/>
      <c r="U305" s="13"/>
      <c r="V305" s="13"/>
      <c r="W305" s="13"/>
      <c r="X305" s="13"/>
      <c r="Y305" s="13"/>
      <c r="Z305" s="13"/>
      <c r="AA305" s="13"/>
      <c r="AB305" s="7"/>
      <c r="AC305" s="7"/>
      <c r="AD305" s="7"/>
      <c r="AE305" s="7"/>
      <c r="AF305" s="7"/>
      <c r="AG305" s="7"/>
      <c r="AH305" s="7"/>
      <c r="AI305" s="7"/>
      <c r="AJ305" s="7"/>
      <c r="AK305" s="7"/>
      <c r="AL305" s="7"/>
      <c r="AM305" s="7"/>
      <c r="AN305" s="7"/>
      <c r="AO305" s="7"/>
      <c r="AP305" s="7"/>
      <c r="AQ305" s="7"/>
      <c r="AR305" s="7"/>
      <c r="AS305" s="7"/>
      <c r="AT305" s="7"/>
      <c r="AU305" s="7"/>
    </row>
    <row r="306" spans="1:47">
      <c r="A306" s="7"/>
      <c r="B306" s="13"/>
      <c r="C306" s="13"/>
      <c r="D306" s="13"/>
      <c r="E306" s="13"/>
      <c r="F306" s="13"/>
      <c r="G306" s="13"/>
      <c r="H306" s="11" t="s">
        <v>1720</v>
      </c>
      <c r="I306" s="13"/>
      <c r="J306" s="13"/>
      <c r="K306" s="13"/>
      <c r="L306" s="11" t="s">
        <v>1721</v>
      </c>
      <c r="M306" s="13"/>
      <c r="N306" s="13"/>
      <c r="O306" s="13"/>
      <c r="P306" s="13"/>
      <c r="Q306" s="13"/>
      <c r="R306" s="13"/>
      <c r="S306" s="13"/>
      <c r="T306" s="13"/>
      <c r="U306" s="13"/>
      <c r="V306" s="13"/>
      <c r="W306" s="13"/>
      <c r="X306" s="13"/>
      <c r="Y306" s="13"/>
      <c r="Z306" s="13"/>
      <c r="AA306" s="13"/>
      <c r="AB306" s="7"/>
      <c r="AC306" s="7"/>
      <c r="AD306" s="7"/>
      <c r="AE306" s="7"/>
      <c r="AF306" s="7"/>
      <c r="AG306" s="7"/>
      <c r="AH306" s="7"/>
      <c r="AI306" s="7"/>
      <c r="AJ306" s="7"/>
      <c r="AK306" s="7"/>
      <c r="AL306" s="7"/>
      <c r="AM306" s="7"/>
      <c r="AN306" s="7"/>
      <c r="AO306" s="7"/>
      <c r="AP306" s="7"/>
      <c r="AQ306" s="7"/>
      <c r="AR306" s="7"/>
      <c r="AS306" s="7"/>
      <c r="AT306" s="7"/>
      <c r="AU306" s="7"/>
    </row>
    <row r="307" spans="1:47">
      <c r="A307" s="7"/>
      <c r="B307" s="13"/>
      <c r="C307" s="13"/>
      <c r="D307" s="13"/>
      <c r="E307" s="13"/>
      <c r="F307" s="13"/>
      <c r="G307" s="13"/>
      <c r="H307" s="11" t="s">
        <v>1722</v>
      </c>
      <c r="I307" s="13"/>
      <c r="J307" s="13"/>
      <c r="K307" s="13"/>
      <c r="L307" s="11" t="s">
        <v>1723</v>
      </c>
      <c r="M307" s="13"/>
      <c r="N307" s="13"/>
      <c r="O307" s="13"/>
      <c r="P307" s="13"/>
      <c r="Q307" s="13"/>
      <c r="R307" s="13"/>
      <c r="S307" s="13"/>
      <c r="T307" s="13"/>
      <c r="U307" s="13"/>
      <c r="V307" s="13"/>
      <c r="W307" s="13"/>
      <c r="X307" s="13"/>
      <c r="Y307" s="13"/>
      <c r="Z307" s="13"/>
      <c r="AA307" s="13"/>
      <c r="AB307" s="7"/>
      <c r="AC307" s="7"/>
      <c r="AD307" s="7"/>
      <c r="AE307" s="7"/>
      <c r="AF307" s="7"/>
      <c r="AG307" s="7"/>
      <c r="AH307" s="7"/>
      <c r="AI307" s="7"/>
      <c r="AJ307" s="7"/>
      <c r="AK307" s="7"/>
      <c r="AL307" s="7"/>
      <c r="AM307" s="7"/>
      <c r="AN307" s="7"/>
      <c r="AO307" s="7"/>
      <c r="AP307" s="7"/>
      <c r="AQ307" s="7"/>
      <c r="AR307" s="7"/>
      <c r="AS307" s="7"/>
      <c r="AT307" s="7"/>
      <c r="AU307" s="7"/>
    </row>
    <row r="308" spans="1:47">
      <c r="A308" s="7"/>
      <c r="B308" s="13"/>
      <c r="C308" s="13"/>
      <c r="D308" s="13"/>
      <c r="E308" s="13"/>
      <c r="F308" s="13"/>
      <c r="G308" s="13"/>
      <c r="H308" s="11" t="s">
        <v>1724</v>
      </c>
      <c r="I308" s="13"/>
      <c r="J308" s="13"/>
      <c r="K308" s="13"/>
      <c r="L308" s="11" t="s">
        <v>1725</v>
      </c>
      <c r="M308" s="13"/>
      <c r="N308" s="13"/>
      <c r="O308" s="13"/>
      <c r="P308" s="13"/>
      <c r="Q308" s="13"/>
      <c r="R308" s="13"/>
      <c r="S308" s="13"/>
      <c r="T308" s="13"/>
      <c r="U308" s="13"/>
      <c r="V308" s="13"/>
      <c r="W308" s="13"/>
      <c r="X308" s="13"/>
      <c r="Y308" s="13"/>
      <c r="Z308" s="13"/>
      <c r="AA308" s="13"/>
      <c r="AB308" s="7"/>
      <c r="AC308" s="7"/>
      <c r="AD308" s="7"/>
      <c r="AE308" s="7"/>
      <c r="AF308" s="7"/>
      <c r="AG308" s="7"/>
      <c r="AH308" s="7"/>
      <c r="AI308" s="7"/>
      <c r="AJ308" s="7"/>
      <c r="AK308" s="7"/>
      <c r="AL308" s="7"/>
      <c r="AM308" s="7"/>
      <c r="AN308" s="7"/>
      <c r="AO308" s="7"/>
      <c r="AP308" s="7"/>
      <c r="AQ308" s="7"/>
      <c r="AR308" s="7"/>
      <c r="AS308" s="7"/>
      <c r="AT308" s="7"/>
      <c r="AU308" s="7"/>
    </row>
    <row r="309" spans="1:47">
      <c r="A309" s="7"/>
      <c r="B309" s="13"/>
      <c r="C309" s="13"/>
      <c r="D309" s="13"/>
      <c r="E309" s="13"/>
      <c r="F309" s="13"/>
      <c r="G309" s="13"/>
      <c r="H309" s="11" t="s">
        <v>1726</v>
      </c>
      <c r="I309" s="13"/>
      <c r="J309" s="13"/>
      <c r="K309" s="13"/>
      <c r="L309" s="11" t="s">
        <v>1727</v>
      </c>
      <c r="M309" s="13"/>
      <c r="N309" s="13"/>
      <c r="O309" s="13"/>
      <c r="P309" s="13"/>
      <c r="Q309" s="13"/>
      <c r="R309" s="13"/>
      <c r="S309" s="13"/>
      <c r="T309" s="13"/>
      <c r="U309" s="13"/>
      <c r="V309" s="13"/>
      <c r="W309" s="13"/>
      <c r="X309" s="13"/>
      <c r="Y309" s="13"/>
      <c r="Z309" s="13"/>
      <c r="AA309" s="13"/>
      <c r="AB309" s="7"/>
      <c r="AC309" s="7"/>
      <c r="AD309" s="7"/>
      <c r="AE309" s="7"/>
      <c r="AF309" s="7"/>
      <c r="AG309" s="7"/>
      <c r="AH309" s="7"/>
      <c r="AI309" s="7"/>
      <c r="AJ309" s="7"/>
      <c r="AK309" s="7"/>
      <c r="AL309" s="7"/>
      <c r="AM309" s="7"/>
      <c r="AN309" s="7"/>
      <c r="AO309" s="7"/>
      <c r="AP309" s="7"/>
      <c r="AQ309" s="7"/>
      <c r="AR309" s="7"/>
      <c r="AS309" s="7"/>
      <c r="AT309" s="7"/>
      <c r="AU309" s="7"/>
    </row>
    <row r="310" spans="1:47">
      <c r="A310" s="7"/>
      <c r="B310" s="13"/>
      <c r="C310" s="13"/>
      <c r="D310" s="13"/>
      <c r="E310" s="13"/>
      <c r="F310" s="13"/>
      <c r="G310" s="13"/>
      <c r="H310" s="11" t="s">
        <v>1728</v>
      </c>
      <c r="I310" s="13"/>
      <c r="J310" s="13"/>
      <c r="K310" s="13"/>
      <c r="L310" s="11" t="s">
        <v>1729</v>
      </c>
      <c r="M310" s="13"/>
      <c r="N310" s="13"/>
      <c r="O310" s="13"/>
      <c r="P310" s="13"/>
      <c r="Q310" s="13"/>
      <c r="R310" s="13"/>
      <c r="S310" s="13"/>
      <c r="T310" s="13"/>
      <c r="U310" s="13"/>
      <c r="V310" s="13"/>
      <c r="W310" s="13"/>
      <c r="X310" s="13"/>
      <c r="Y310" s="13"/>
      <c r="Z310" s="13"/>
      <c r="AA310" s="13"/>
      <c r="AB310" s="7"/>
      <c r="AC310" s="7"/>
      <c r="AD310" s="7"/>
      <c r="AE310" s="7"/>
      <c r="AF310" s="7"/>
      <c r="AG310" s="7"/>
      <c r="AH310" s="7"/>
      <c r="AI310" s="7"/>
      <c r="AJ310" s="7"/>
      <c r="AK310" s="7"/>
      <c r="AL310" s="7"/>
      <c r="AM310" s="7"/>
      <c r="AN310" s="7"/>
      <c r="AO310" s="7"/>
      <c r="AP310" s="7"/>
      <c r="AQ310" s="7"/>
      <c r="AR310" s="7"/>
      <c r="AS310" s="7"/>
      <c r="AT310" s="7"/>
      <c r="AU310" s="7"/>
    </row>
    <row r="311" spans="1:47">
      <c r="A311" s="7"/>
      <c r="B311" s="13"/>
      <c r="C311" s="13"/>
      <c r="D311" s="13"/>
      <c r="E311" s="13"/>
      <c r="F311" s="13"/>
      <c r="G311" s="13"/>
      <c r="H311" s="11" t="s">
        <v>1730</v>
      </c>
      <c r="I311" s="13"/>
      <c r="J311" s="13"/>
      <c r="K311" s="13"/>
      <c r="L311" s="11" t="s">
        <v>1731</v>
      </c>
      <c r="M311" s="13"/>
      <c r="N311" s="13"/>
      <c r="O311" s="13"/>
      <c r="P311" s="13"/>
      <c r="Q311" s="13"/>
      <c r="R311" s="13"/>
      <c r="S311" s="13"/>
      <c r="T311" s="13"/>
      <c r="U311" s="13"/>
      <c r="V311" s="13"/>
      <c r="W311" s="13"/>
      <c r="X311" s="13"/>
      <c r="Y311" s="13"/>
      <c r="Z311" s="13"/>
      <c r="AA311" s="13"/>
      <c r="AB311" s="7"/>
      <c r="AC311" s="7"/>
      <c r="AD311" s="7"/>
      <c r="AE311" s="7"/>
      <c r="AF311" s="7"/>
      <c r="AG311" s="7"/>
      <c r="AH311" s="7"/>
      <c r="AI311" s="7"/>
      <c r="AJ311" s="7"/>
      <c r="AK311" s="7"/>
      <c r="AL311" s="7"/>
      <c r="AM311" s="7"/>
      <c r="AN311" s="7"/>
      <c r="AO311" s="7"/>
      <c r="AP311" s="7"/>
      <c r="AQ311" s="7"/>
      <c r="AR311" s="7"/>
      <c r="AS311" s="7"/>
      <c r="AT311" s="7"/>
      <c r="AU311" s="7"/>
    </row>
    <row r="312" spans="1:47">
      <c r="A312" s="7"/>
      <c r="B312" s="13"/>
      <c r="C312" s="13"/>
      <c r="D312" s="13"/>
      <c r="E312" s="13"/>
      <c r="F312" s="13"/>
      <c r="G312" s="13"/>
      <c r="H312" s="11" t="s">
        <v>1732</v>
      </c>
      <c r="I312" s="13"/>
      <c r="J312" s="13"/>
      <c r="K312" s="13"/>
      <c r="L312" s="11" t="s">
        <v>1733</v>
      </c>
      <c r="M312" s="13"/>
      <c r="N312" s="13"/>
      <c r="O312" s="13"/>
      <c r="P312" s="13"/>
      <c r="Q312" s="13"/>
      <c r="R312" s="13"/>
      <c r="S312" s="13"/>
      <c r="T312" s="13"/>
      <c r="U312" s="13"/>
      <c r="V312" s="13"/>
      <c r="W312" s="13"/>
      <c r="X312" s="13"/>
      <c r="Y312" s="13"/>
      <c r="Z312" s="13"/>
      <c r="AA312" s="13"/>
      <c r="AB312" s="7"/>
      <c r="AC312" s="7"/>
      <c r="AD312" s="7"/>
      <c r="AE312" s="7"/>
      <c r="AF312" s="7"/>
      <c r="AG312" s="7"/>
      <c r="AH312" s="7"/>
      <c r="AI312" s="7"/>
      <c r="AJ312" s="7"/>
      <c r="AK312" s="7"/>
      <c r="AL312" s="7"/>
      <c r="AM312" s="7"/>
      <c r="AN312" s="7"/>
      <c r="AO312" s="7"/>
      <c r="AP312" s="7"/>
      <c r="AQ312" s="7"/>
      <c r="AR312" s="7"/>
      <c r="AS312" s="7"/>
      <c r="AT312" s="7"/>
      <c r="AU312" s="7"/>
    </row>
    <row r="313" spans="1:47">
      <c r="A313" s="7"/>
      <c r="B313" s="13"/>
      <c r="C313" s="13"/>
      <c r="D313" s="13"/>
      <c r="E313" s="13"/>
      <c r="F313" s="13"/>
      <c r="G313" s="13"/>
      <c r="H313" s="11" t="s">
        <v>1734</v>
      </c>
      <c r="I313" s="13"/>
      <c r="J313" s="13"/>
      <c r="K313" s="13"/>
      <c r="L313" s="11" t="s">
        <v>1735</v>
      </c>
      <c r="M313" s="13"/>
      <c r="N313" s="13"/>
      <c r="O313" s="13"/>
      <c r="P313" s="13"/>
      <c r="Q313" s="13"/>
      <c r="R313" s="13"/>
      <c r="S313" s="13"/>
      <c r="T313" s="13"/>
      <c r="U313" s="13"/>
      <c r="V313" s="13"/>
      <c r="W313" s="13"/>
      <c r="X313" s="13"/>
      <c r="Y313" s="13"/>
      <c r="Z313" s="13"/>
      <c r="AA313" s="13"/>
      <c r="AB313" s="7"/>
      <c r="AC313" s="7"/>
      <c r="AD313" s="7"/>
      <c r="AE313" s="7"/>
      <c r="AF313" s="7"/>
      <c r="AG313" s="7"/>
      <c r="AH313" s="7"/>
      <c r="AI313" s="7"/>
      <c r="AJ313" s="7"/>
      <c r="AK313" s="7"/>
      <c r="AL313" s="7"/>
      <c r="AM313" s="7"/>
      <c r="AN313" s="7"/>
      <c r="AO313" s="7"/>
      <c r="AP313" s="7"/>
      <c r="AQ313" s="7"/>
      <c r="AR313" s="7"/>
      <c r="AS313" s="7"/>
      <c r="AT313" s="7"/>
      <c r="AU313" s="7"/>
    </row>
    <row r="314" spans="1:47">
      <c r="A314" s="7"/>
      <c r="B314" s="13"/>
      <c r="C314" s="13"/>
      <c r="D314" s="13"/>
      <c r="E314" s="13"/>
      <c r="F314" s="13"/>
      <c r="G314" s="13"/>
      <c r="H314" s="11" t="s">
        <v>1736</v>
      </c>
      <c r="I314" s="13"/>
      <c r="J314" s="13"/>
      <c r="K314" s="13"/>
      <c r="L314" s="12" t="s">
        <v>1945</v>
      </c>
      <c r="M314" s="13"/>
      <c r="N314" s="13"/>
      <c r="O314" s="13"/>
      <c r="P314" s="13"/>
      <c r="Q314" s="13"/>
      <c r="R314" s="13"/>
      <c r="S314" s="13"/>
      <c r="T314" s="13"/>
      <c r="U314" s="13"/>
      <c r="V314" s="13"/>
      <c r="W314" s="13"/>
      <c r="X314" s="13"/>
      <c r="Y314" s="13"/>
      <c r="Z314" s="13"/>
      <c r="AA314" s="13"/>
      <c r="AB314" s="7"/>
      <c r="AC314" s="7"/>
      <c r="AD314" s="7"/>
      <c r="AE314" s="7"/>
      <c r="AF314" s="7"/>
      <c r="AG314" s="7"/>
      <c r="AH314" s="7"/>
      <c r="AI314" s="7"/>
      <c r="AJ314" s="7"/>
      <c r="AK314" s="7"/>
      <c r="AL314" s="7"/>
      <c r="AM314" s="7"/>
      <c r="AN314" s="7"/>
      <c r="AO314" s="7"/>
      <c r="AP314" s="7"/>
      <c r="AQ314" s="7"/>
      <c r="AR314" s="7"/>
      <c r="AS314" s="7"/>
      <c r="AT314" s="7"/>
      <c r="AU314" s="7"/>
    </row>
    <row r="315" spans="1:47">
      <c r="A315" s="7"/>
      <c r="B315" s="13"/>
      <c r="C315" s="13"/>
      <c r="D315" s="13"/>
      <c r="E315" s="13"/>
      <c r="F315" s="13"/>
      <c r="G315" s="13"/>
      <c r="H315" s="11" t="s">
        <v>1737</v>
      </c>
      <c r="I315" s="13"/>
      <c r="J315" s="13"/>
      <c r="K315" s="13"/>
      <c r="L315" s="13"/>
      <c r="M315" s="13"/>
      <c r="N315" s="13"/>
      <c r="O315" s="13"/>
      <c r="P315" s="13"/>
      <c r="Q315" s="13"/>
      <c r="R315" s="13"/>
      <c r="S315" s="13"/>
      <c r="T315" s="13"/>
      <c r="U315" s="13"/>
      <c r="V315" s="13"/>
      <c r="W315" s="13"/>
      <c r="X315" s="13"/>
      <c r="Y315" s="13"/>
      <c r="Z315" s="13"/>
      <c r="AA315" s="13"/>
      <c r="AB315" s="7"/>
      <c r="AC315" s="7"/>
      <c r="AD315" s="7"/>
      <c r="AE315" s="7"/>
      <c r="AF315" s="7"/>
      <c r="AG315" s="7"/>
      <c r="AH315" s="7"/>
      <c r="AI315" s="7"/>
      <c r="AJ315" s="7"/>
      <c r="AK315" s="7"/>
      <c r="AL315" s="7"/>
      <c r="AM315" s="7"/>
      <c r="AN315" s="7"/>
      <c r="AO315" s="7"/>
      <c r="AP315" s="7"/>
      <c r="AQ315" s="7"/>
      <c r="AR315" s="7"/>
      <c r="AS315" s="7"/>
      <c r="AT315" s="7"/>
      <c r="AU315" s="7"/>
    </row>
    <row r="316" spans="1:47">
      <c r="A316" s="7"/>
      <c r="B316" s="13"/>
      <c r="C316" s="13"/>
      <c r="D316" s="13"/>
      <c r="E316" s="13"/>
      <c r="F316" s="13"/>
      <c r="G316" s="13"/>
      <c r="H316" s="11" t="s">
        <v>1738</v>
      </c>
      <c r="I316" s="13"/>
      <c r="J316" s="13"/>
      <c r="K316" s="13"/>
      <c r="L316" s="13"/>
      <c r="M316" s="13"/>
      <c r="N316" s="13"/>
      <c r="O316" s="13"/>
      <c r="P316" s="13"/>
      <c r="Q316" s="13"/>
      <c r="R316" s="13"/>
      <c r="S316" s="13"/>
      <c r="T316" s="13"/>
      <c r="U316" s="13"/>
      <c r="V316" s="13"/>
      <c r="W316" s="13"/>
      <c r="X316" s="13"/>
      <c r="Y316" s="13"/>
      <c r="Z316" s="13"/>
      <c r="AA316" s="13"/>
      <c r="AB316" s="7"/>
      <c r="AC316" s="7"/>
      <c r="AD316" s="7"/>
      <c r="AE316" s="7"/>
      <c r="AF316" s="7"/>
      <c r="AG316" s="7"/>
      <c r="AH316" s="7"/>
      <c r="AI316" s="7"/>
      <c r="AJ316" s="7"/>
      <c r="AK316" s="7"/>
      <c r="AL316" s="7"/>
      <c r="AM316" s="7"/>
      <c r="AN316" s="7"/>
      <c r="AO316" s="7"/>
      <c r="AP316" s="7"/>
      <c r="AQ316" s="7"/>
      <c r="AR316" s="7"/>
      <c r="AS316" s="7"/>
      <c r="AT316" s="7"/>
      <c r="AU316" s="7"/>
    </row>
    <row r="317" spans="1:47">
      <c r="A317" s="7"/>
      <c r="B317" s="13"/>
      <c r="C317" s="13"/>
      <c r="D317" s="13"/>
      <c r="E317" s="13"/>
      <c r="F317" s="13"/>
      <c r="G317" s="13"/>
      <c r="H317" s="11" t="s">
        <v>1739</v>
      </c>
      <c r="I317" s="13"/>
      <c r="J317" s="13"/>
      <c r="K317" s="13"/>
      <c r="L317" s="13"/>
      <c r="M317" s="13"/>
      <c r="N317" s="13"/>
      <c r="O317" s="13"/>
      <c r="P317" s="13"/>
      <c r="Q317" s="13"/>
      <c r="R317" s="13"/>
      <c r="S317" s="13"/>
      <c r="T317" s="13"/>
      <c r="U317" s="13"/>
      <c r="V317" s="13"/>
      <c r="W317" s="13"/>
      <c r="X317" s="13"/>
      <c r="Y317" s="13"/>
      <c r="Z317" s="13"/>
      <c r="AA317" s="13"/>
      <c r="AB317" s="7"/>
      <c r="AC317" s="7"/>
      <c r="AD317" s="7"/>
      <c r="AE317" s="7"/>
      <c r="AF317" s="7"/>
      <c r="AG317" s="7"/>
      <c r="AH317" s="7"/>
      <c r="AI317" s="7"/>
      <c r="AJ317" s="7"/>
      <c r="AK317" s="7"/>
      <c r="AL317" s="7"/>
      <c r="AM317" s="7"/>
      <c r="AN317" s="7"/>
      <c r="AO317" s="7"/>
      <c r="AP317" s="7"/>
      <c r="AQ317" s="7"/>
      <c r="AR317" s="7"/>
      <c r="AS317" s="7"/>
      <c r="AT317" s="7"/>
      <c r="AU317" s="7"/>
    </row>
    <row r="318" spans="1:47">
      <c r="A318" s="7"/>
      <c r="B318" s="13"/>
      <c r="C318" s="13"/>
      <c r="D318" s="13"/>
      <c r="E318" s="13"/>
      <c r="F318" s="13"/>
      <c r="G318" s="13"/>
      <c r="H318" s="11" t="s">
        <v>1740</v>
      </c>
      <c r="I318" s="13"/>
      <c r="J318" s="13"/>
      <c r="K318" s="13"/>
      <c r="L318" s="13"/>
      <c r="M318" s="13"/>
      <c r="N318" s="13"/>
      <c r="O318" s="13"/>
      <c r="P318" s="13"/>
      <c r="Q318" s="13"/>
      <c r="R318" s="13"/>
      <c r="S318" s="13"/>
      <c r="T318" s="13"/>
      <c r="U318" s="13"/>
      <c r="V318" s="13"/>
      <c r="W318" s="13"/>
      <c r="X318" s="13"/>
      <c r="Y318" s="13"/>
      <c r="Z318" s="13"/>
      <c r="AA318" s="13"/>
      <c r="AB318" s="7"/>
      <c r="AC318" s="7"/>
      <c r="AD318" s="7"/>
      <c r="AE318" s="7"/>
      <c r="AF318" s="7"/>
      <c r="AG318" s="7"/>
      <c r="AH318" s="7"/>
      <c r="AI318" s="7"/>
      <c r="AJ318" s="7"/>
      <c r="AK318" s="7"/>
      <c r="AL318" s="7"/>
      <c r="AM318" s="7"/>
      <c r="AN318" s="7"/>
      <c r="AO318" s="7"/>
      <c r="AP318" s="7"/>
      <c r="AQ318" s="7"/>
      <c r="AR318" s="7"/>
      <c r="AS318" s="7"/>
      <c r="AT318" s="7"/>
      <c r="AU318" s="7"/>
    </row>
    <row r="319" spans="1:47">
      <c r="A319" s="7"/>
      <c r="B319" s="13"/>
      <c r="C319" s="13"/>
      <c r="D319" s="13"/>
      <c r="E319" s="13"/>
      <c r="F319" s="13"/>
      <c r="G319" s="13"/>
      <c r="H319" s="11" t="s">
        <v>1741</v>
      </c>
      <c r="I319" s="13"/>
      <c r="J319" s="13"/>
      <c r="K319" s="13"/>
      <c r="L319" s="13"/>
      <c r="M319" s="13"/>
      <c r="N319" s="13"/>
      <c r="O319" s="13"/>
      <c r="P319" s="13"/>
      <c r="Q319" s="13"/>
      <c r="R319" s="13"/>
      <c r="S319" s="13"/>
      <c r="T319" s="13"/>
      <c r="U319" s="13"/>
      <c r="V319" s="13"/>
      <c r="W319" s="13"/>
      <c r="X319" s="13"/>
      <c r="Y319" s="13"/>
      <c r="Z319" s="13"/>
      <c r="AA319" s="13"/>
      <c r="AB319" s="7"/>
      <c r="AC319" s="7"/>
      <c r="AD319" s="7"/>
      <c r="AE319" s="7"/>
      <c r="AF319" s="7"/>
      <c r="AG319" s="7"/>
      <c r="AH319" s="7"/>
      <c r="AI319" s="7"/>
      <c r="AJ319" s="7"/>
      <c r="AK319" s="7"/>
      <c r="AL319" s="7"/>
      <c r="AM319" s="7"/>
      <c r="AN319" s="7"/>
      <c r="AO319" s="7"/>
      <c r="AP319" s="7"/>
      <c r="AQ319" s="7"/>
      <c r="AR319" s="7"/>
      <c r="AS319" s="7"/>
      <c r="AT319" s="7"/>
      <c r="AU319" s="7"/>
    </row>
    <row r="320" spans="1:47">
      <c r="A320" s="7"/>
      <c r="B320" s="13"/>
      <c r="C320" s="13"/>
      <c r="D320" s="13"/>
      <c r="E320" s="13"/>
      <c r="F320" s="13"/>
      <c r="G320" s="13"/>
      <c r="H320" s="11" t="s">
        <v>1742</v>
      </c>
      <c r="I320" s="13"/>
      <c r="J320" s="13"/>
      <c r="K320" s="13"/>
      <c r="L320" s="13"/>
      <c r="M320" s="13"/>
      <c r="N320" s="13"/>
      <c r="O320" s="13"/>
      <c r="P320" s="13"/>
      <c r="Q320" s="13"/>
      <c r="R320" s="13"/>
      <c r="S320" s="13"/>
      <c r="T320" s="13"/>
      <c r="U320" s="13"/>
      <c r="V320" s="13"/>
      <c r="W320" s="13"/>
      <c r="X320" s="13"/>
      <c r="Y320" s="13"/>
      <c r="Z320" s="13"/>
      <c r="AA320" s="13"/>
      <c r="AB320" s="7"/>
      <c r="AC320" s="7"/>
      <c r="AD320" s="7"/>
      <c r="AE320" s="7"/>
      <c r="AF320" s="7"/>
      <c r="AG320" s="7"/>
      <c r="AH320" s="7"/>
      <c r="AI320" s="7"/>
      <c r="AJ320" s="7"/>
      <c r="AK320" s="7"/>
      <c r="AL320" s="7"/>
      <c r="AM320" s="7"/>
      <c r="AN320" s="7"/>
      <c r="AO320" s="7"/>
      <c r="AP320" s="7"/>
      <c r="AQ320" s="7"/>
      <c r="AR320" s="7"/>
      <c r="AS320" s="7"/>
      <c r="AT320" s="7"/>
      <c r="AU320" s="7"/>
    </row>
    <row r="321" spans="1:47">
      <c r="A321" s="7"/>
      <c r="B321" s="13"/>
      <c r="C321" s="13"/>
      <c r="D321" s="13"/>
      <c r="E321" s="13"/>
      <c r="F321" s="13"/>
      <c r="G321" s="13"/>
      <c r="H321" s="11" t="s">
        <v>1743</v>
      </c>
      <c r="I321" s="13"/>
      <c r="J321" s="13"/>
      <c r="K321" s="13"/>
      <c r="L321" s="13"/>
      <c r="M321" s="13"/>
      <c r="N321" s="13"/>
      <c r="O321" s="13"/>
      <c r="P321" s="13"/>
      <c r="Q321" s="13"/>
      <c r="R321" s="13"/>
      <c r="S321" s="13"/>
      <c r="T321" s="13"/>
      <c r="U321" s="13"/>
      <c r="V321" s="13"/>
      <c r="W321" s="13"/>
      <c r="X321" s="13"/>
      <c r="Y321" s="13"/>
      <c r="Z321" s="13"/>
      <c r="AA321" s="13"/>
      <c r="AB321" s="7"/>
      <c r="AC321" s="7"/>
      <c r="AD321" s="7"/>
      <c r="AE321" s="7"/>
      <c r="AF321" s="7"/>
      <c r="AG321" s="7"/>
      <c r="AH321" s="7"/>
      <c r="AI321" s="7"/>
      <c r="AJ321" s="7"/>
      <c r="AK321" s="7"/>
      <c r="AL321" s="7"/>
      <c r="AM321" s="7"/>
      <c r="AN321" s="7"/>
      <c r="AO321" s="7"/>
      <c r="AP321" s="7"/>
      <c r="AQ321" s="7"/>
      <c r="AR321" s="7"/>
      <c r="AS321" s="7"/>
      <c r="AT321" s="7"/>
      <c r="AU321" s="7"/>
    </row>
    <row r="322" spans="1:47">
      <c r="A322" s="7"/>
      <c r="B322" s="13"/>
      <c r="C322" s="13"/>
      <c r="D322" s="13"/>
      <c r="E322" s="13"/>
      <c r="F322" s="13"/>
      <c r="G322" s="13"/>
      <c r="H322" s="11" t="s">
        <v>1744</v>
      </c>
      <c r="I322" s="13"/>
      <c r="J322" s="13"/>
      <c r="K322" s="13"/>
      <c r="L322" s="13"/>
      <c r="M322" s="13"/>
      <c r="N322" s="13"/>
      <c r="O322" s="13"/>
      <c r="P322" s="13"/>
      <c r="Q322" s="13"/>
      <c r="R322" s="13"/>
      <c r="S322" s="13"/>
      <c r="T322" s="13"/>
      <c r="U322" s="13"/>
      <c r="V322" s="13"/>
      <c r="W322" s="13"/>
      <c r="X322" s="13"/>
      <c r="Y322" s="13"/>
      <c r="Z322" s="13"/>
      <c r="AA322" s="13"/>
      <c r="AB322" s="7"/>
      <c r="AC322" s="7"/>
      <c r="AD322" s="7"/>
      <c r="AE322" s="7"/>
      <c r="AF322" s="7"/>
      <c r="AG322" s="7"/>
      <c r="AH322" s="7"/>
      <c r="AI322" s="7"/>
      <c r="AJ322" s="7"/>
      <c r="AK322" s="7"/>
      <c r="AL322" s="7"/>
      <c r="AM322" s="7"/>
      <c r="AN322" s="7"/>
      <c r="AO322" s="7"/>
      <c r="AP322" s="7"/>
      <c r="AQ322" s="7"/>
      <c r="AR322" s="7"/>
      <c r="AS322" s="7"/>
      <c r="AT322" s="7"/>
      <c r="AU322" s="7"/>
    </row>
    <row r="323" spans="1:47">
      <c r="A323" s="7"/>
      <c r="B323" s="13"/>
      <c r="C323" s="13"/>
      <c r="D323" s="13"/>
      <c r="E323" s="13"/>
      <c r="F323" s="13"/>
      <c r="G323" s="13"/>
      <c r="H323" s="11" t="s">
        <v>1745</v>
      </c>
      <c r="I323" s="13"/>
      <c r="J323" s="13"/>
      <c r="K323" s="13"/>
      <c r="L323" s="13"/>
      <c r="M323" s="13"/>
      <c r="N323" s="13"/>
      <c r="O323" s="13"/>
      <c r="P323" s="13"/>
      <c r="Q323" s="13"/>
      <c r="R323" s="13"/>
      <c r="S323" s="13"/>
      <c r="T323" s="13"/>
      <c r="U323" s="13"/>
      <c r="V323" s="13"/>
      <c r="W323" s="13"/>
      <c r="X323" s="13"/>
      <c r="Y323" s="13"/>
      <c r="Z323" s="13"/>
      <c r="AA323" s="13"/>
      <c r="AB323" s="7"/>
      <c r="AC323" s="7"/>
      <c r="AD323" s="7"/>
      <c r="AE323" s="7"/>
      <c r="AF323" s="7"/>
      <c r="AG323" s="7"/>
      <c r="AH323" s="7"/>
      <c r="AI323" s="7"/>
      <c r="AJ323" s="7"/>
      <c r="AK323" s="7"/>
      <c r="AL323" s="7"/>
      <c r="AM323" s="7"/>
      <c r="AN323" s="7"/>
      <c r="AO323" s="7"/>
      <c r="AP323" s="7"/>
      <c r="AQ323" s="7"/>
      <c r="AR323" s="7"/>
      <c r="AS323" s="7"/>
      <c r="AT323" s="7"/>
      <c r="AU323" s="7"/>
    </row>
    <row r="324" spans="1:47">
      <c r="A324" s="7"/>
      <c r="B324" s="13"/>
      <c r="C324" s="13"/>
      <c r="D324" s="13"/>
      <c r="E324" s="13"/>
      <c r="F324" s="13"/>
      <c r="G324" s="13"/>
      <c r="H324" s="11" t="s">
        <v>1746</v>
      </c>
      <c r="I324" s="13"/>
      <c r="J324" s="13"/>
      <c r="K324" s="13"/>
      <c r="L324" s="13"/>
      <c r="M324" s="13"/>
      <c r="N324" s="13"/>
      <c r="O324" s="13"/>
      <c r="P324" s="13"/>
      <c r="Q324" s="13"/>
      <c r="R324" s="13"/>
      <c r="S324" s="13"/>
      <c r="T324" s="13"/>
      <c r="U324" s="13"/>
      <c r="V324" s="13"/>
      <c r="W324" s="13"/>
      <c r="X324" s="13"/>
      <c r="Y324" s="13"/>
      <c r="Z324" s="13"/>
      <c r="AA324" s="13"/>
      <c r="AB324" s="7"/>
      <c r="AC324" s="7"/>
      <c r="AD324" s="7"/>
      <c r="AE324" s="7"/>
      <c r="AF324" s="7"/>
      <c r="AG324" s="7"/>
      <c r="AH324" s="7"/>
      <c r="AI324" s="7"/>
      <c r="AJ324" s="7"/>
      <c r="AK324" s="7"/>
      <c r="AL324" s="7"/>
      <c r="AM324" s="7"/>
      <c r="AN324" s="7"/>
      <c r="AO324" s="7"/>
      <c r="AP324" s="7"/>
      <c r="AQ324" s="7"/>
      <c r="AR324" s="7"/>
      <c r="AS324" s="7"/>
      <c r="AT324" s="7"/>
      <c r="AU324" s="7"/>
    </row>
    <row r="325" spans="1:47">
      <c r="A325" s="7"/>
      <c r="B325" s="13"/>
      <c r="C325" s="13"/>
      <c r="D325" s="13"/>
      <c r="E325" s="13"/>
      <c r="F325" s="13"/>
      <c r="G325" s="13"/>
      <c r="H325" s="11" t="s">
        <v>1747</v>
      </c>
      <c r="I325" s="13"/>
      <c r="J325" s="13"/>
      <c r="K325" s="13"/>
      <c r="L325" s="13"/>
      <c r="M325" s="13"/>
      <c r="N325" s="13"/>
      <c r="O325" s="13"/>
      <c r="P325" s="13"/>
      <c r="Q325" s="13"/>
      <c r="R325" s="13"/>
      <c r="S325" s="13"/>
      <c r="T325" s="13"/>
      <c r="U325" s="13"/>
      <c r="V325" s="13"/>
      <c r="W325" s="13"/>
      <c r="X325" s="13"/>
      <c r="Y325" s="13"/>
      <c r="Z325" s="13"/>
      <c r="AA325" s="13"/>
      <c r="AB325" s="7"/>
      <c r="AC325" s="7"/>
      <c r="AD325" s="7"/>
      <c r="AE325" s="7"/>
      <c r="AF325" s="7"/>
      <c r="AG325" s="7"/>
      <c r="AH325" s="7"/>
      <c r="AI325" s="7"/>
      <c r="AJ325" s="7"/>
      <c r="AK325" s="7"/>
      <c r="AL325" s="7"/>
      <c r="AM325" s="7"/>
      <c r="AN325" s="7"/>
      <c r="AO325" s="7"/>
      <c r="AP325" s="7"/>
      <c r="AQ325" s="7"/>
      <c r="AR325" s="7"/>
      <c r="AS325" s="7"/>
      <c r="AT325" s="7"/>
      <c r="AU325" s="7"/>
    </row>
    <row r="326" spans="1:47">
      <c r="A326" s="7"/>
      <c r="B326" s="13"/>
      <c r="C326" s="13"/>
      <c r="D326" s="13"/>
      <c r="E326" s="13"/>
      <c r="F326" s="13"/>
      <c r="G326" s="13"/>
      <c r="H326" s="11" t="s">
        <v>1748</v>
      </c>
      <c r="I326" s="13"/>
      <c r="J326" s="13"/>
      <c r="K326" s="13"/>
      <c r="L326" s="13"/>
      <c r="M326" s="13"/>
      <c r="N326" s="13"/>
      <c r="O326" s="13"/>
      <c r="P326" s="13"/>
      <c r="Q326" s="13"/>
      <c r="R326" s="13"/>
      <c r="S326" s="13"/>
      <c r="T326" s="13"/>
      <c r="U326" s="13"/>
      <c r="V326" s="13"/>
      <c r="W326" s="13"/>
      <c r="X326" s="13"/>
      <c r="Y326" s="13"/>
      <c r="Z326" s="13"/>
      <c r="AA326" s="13"/>
      <c r="AB326" s="7"/>
      <c r="AC326" s="7"/>
      <c r="AD326" s="7"/>
      <c r="AE326" s="7"/>
      <c r="AF326" s="7"/>
      <c r="AG326" s="7"/>
      <c r="AH326" s="7"/>
      <c r="AI326" s="7"/>
      <c r="AJ326" s="7"/>
      <c r="AK326" s="7"/>
      <c r="AL326" s="7"/>
      <c r="AM326" s="7"/>
      <c r="AN326" s="7"/>
      <c r="AO326" s="7"/>
      <c r="AP326" s="7"/>
      <c r="AQ326" s="7"/>
      <c r="AR326" s="7"/>
      <c r="AS326" s="7"/>
      <c r="AT326" s="7"/>
      <c r="AU326" s="7"/>
    </row>
    <row r="327" spans="1:47">
      <c r="A327" s="7"/>
      <c r="B327" s="13"/>
      <c r="C327" s="13"/>
      <c r="D327" s="13"/>
      <c r="E327" s="13"/>
      <c r="F327" s="13"/>
      <c r="G327" s="13"/>
      <c r="H327" s="11" t="s">
        <v>1749</v>
      </c>
      <c r="I327" s="13"/>
      <c r="J327" s="13"/>
      <c r="K327" s="13"/>
      <c r="L327" s="13"/>
      <c r="M327" s="13"/>
      <c r="N327" s="13"/>
      <c r="O327" s="13"/>
      <c r="P327" s="13"/>
      <c r="Q327" s="13"/>
      <c r="R327" s="13"/>
      <c r="S327" s="13"/>
      <c r="T327" s="13"/>
      <c r="U327" s="13"/>
      <c r="V327" s="13"/>
      <c r="W327" s="13"/>
      <c r="X327" s="13"/>
      <c r="Y327" s="13"/>
      <c r="Z327" s="13"/>
      <c r="AA327" s="13"/>
      <c r="AB327" s="7"/>
      <c r="AC327" s="7"/>
      <c r="AD327" s="7"/>
      <c r="AE327" s="7"/>
      <c r="AF327" s="7"/>
      <c r="AG327" s="7"/>
      <c r="AH327" s="7"/>
      <c r="AI327" s="7"/>
      <c r="AJ327" s="7"/>
      <c r="AK327" s="7"/>
      <c r="AL327" s="7"/>
      <c r="AM327" s="7"/>
      <c r="AN327" s="7"/>
      <c r="AO327" s="7"/>
      <c r="AP327" s="7"/>
      <c r="AQ327" s="7"/>
      <c r="AR327" s="7"/>
      <c r="AS327" s="7"/>
      <c r="AT327" s="7"/>
      <c r="AU327" s="7"/>
    </row>
    <row r="328" spans="1:47">
      <c r="A328" s="7"/>
      <c r="B328" s="13"/>
      <c r="C328" s="13"/>
      <c r="D328" s="13"/>
      <c r="E328" s="13"/>
      <c r="F328" s="13"/>
      <c r="G328" s="13"/>
      <c r="H328" s="11" t="s">
        <v>1750</v>
      </c>
      <c r="I328" s="13"/>
      <c r="J328" s="13"/>
      <c r="K328" s="13"/>
      <c r="L328" s="13"/>
      <c r="M328" s="13"/>
      <c r="N328" s="13"/>
      <c r="O328" s="13"/>
      <c r="P328" s="13"/>
      <c r="Q328" s="13"/>
      <c r="R328" s="13"/>
      <c r="S328" s="13"/>
      <c r="T328" s="13"/>
      <c r="U328" s="13"/>
      <c r="V328" s="13"/>
      <c r="W328" s="13"/>
      <c r="X328" s="13"/>
      <c r="Y328" s="13"/>
      <c r="Z328" s="13"/>
      <c r="AA328" s="13"/>
      <c r="AB328" s="7"/>
      <c r="AC328" s="7"/>
      <c r="AD328" s="7"/>
      <c r="AE328" s="7"/>
      <c r="AF328" s="7"/>
      <c r="AG328" s="7"/>
      <c r="AH328" s="7"/>
      <c r="AI328" s="7"/>
      <c r="AJ328" s="7"/>
      <c r="AK328" s="7"/>
      <c r="AL328" s="7"/>
      <c r="AM328" s="7"/>
      <c r="AN328" s="7"/>
      <c r="AO328" s="7"/>
      <c r="AP328" s="7"/>
      <c r="AQ328" s="7"/>
      <c r="AR328" s="7"/>
      <c r="AS328" s="7"/>
      <c r="AT328" s="7"/>
      <c r="AU328" s="7"/>
    </row>
    <row r="329" spans="1:47">
      <c r="A329" s="7"/>
      <c r="B329" s="13"/>
      <c r="C329" s="13"/>
      <c r="D329" s="13"/>
      <c r="E329" s="13"/>
      <c r="F329" s="13"/>
      <c r="G329" s="13"/>
      <c r="H329" s="11" t="s">
        <v>1751</v>
      </c>
      <c r="I329" s="13"/>
      <c r="J329" s="13"/>
      <c r="K329" s="13"/>
      <c r="L329" s="13"/>
      <c r="M329" s="13"/>
      <c r="N329" s="13"/>
      <c r="O329" s="13"/>
      <c r="P329" s="13"/>
      <c r="Q329" s="13"/>
      <c r="R329" s="13"/>
      <c r="S329" s="13"/>
      <c r="T329" s="13"/>
      <c r="U329" s="13"/>
      <c r="V329" s="13"/>
      <c r="W329" s="13"/>
      <c r="X329" s="13"/>
      <c r="Y329" s="13"/>
      <c r="Z329" s="13"/>
      <c r="AA329" s="13"/>
      <c r="AB329" s="7"/>
      <c r="AC329" s="7"/>
      <c r="AD329" s="7"/>
      <c r="AE329" s="7"/>
      <c r="AF329" s="7"/>
      <c r="AG329" s="7"/>
      <c r="AH329" s="7"/>
      <c r="AI329" s="7"/>
      <c r="AJ329" s="7"/>
      <c r="AK329" s="7"/>
      <c r="AL329" s="7"/>
      <c r="AM329" s="7"/>
      <c r="AN329" s="7"/>
      <c r="AO329" s="7"/>
      <c r="AP329" s="7"/>
      <c r="AQ329" s="7"/>
      <c r="AR329" s="7"/>
      <c r="AS329" s="7"/>
      <c r="AT329" s="7"/>
      <c r="AU329" s="7"/>
    </row>
    <row r="330" spans="1:47">
      <c r="A330" s="7"/>
      <c r="B330" s="13"/>
      <c r="C330" s="13"/>
      <c r="D330" s="13"/>
      <c r="E330" s="13"/>
      <c r="F330" s="13"/>
      <c r="G330" s="13"/>
      <c r="H330" s="11" t="s">
        <v>1752</v>
      </c>
      <c r="I330" s="13"/>
      <c r="J330" s="13"/>
      <c r="K330" s="13"/>
      <c r="L330" s="13"/>
      <c r="M330" s="13"/>
      <c r="N330" s="13"/>
      <c r="O330" s="13"/>
      <c r="P330" s="13"/>
      <c r="Q330" s="13"/>
      <c r="R330" s="13"/>
      <c r="S330" s="13"/>
      <c r="T330" s="13"/>
      <c r="U330" s="13"/>
      <c r="V330" s="13"/>
      <c r="W330" s="13"/>
      <c r="X330" s="13"/>
      <c r="Y330" s="13"/>
      <c r="Z330" s="13"/>
      <c r="AA330" s="13"/>
      <c r="AB330" s="7"/>
      <c r="AC330" s="7"/>
      <c r="AD330" s="7"/>
      <c r="AE330" s="7"/>
      <c r="AF330" s="7"/>
      <c r="AG330" s="7"/>
      <c r="AH330" s="7"/>
      <c r="AI330" s="7"/>
      <c r="AJ330" s="7"/>
      <c r="AK330" s="7"/>
      <c r="AL330" s="7"/>
      <c r="AM330" s="7"/>
      <c r="AN330" s="7"/>
      <c r="AO330" s="7"/>
      <c r="AP330" s="7"/>
      <c r="AQ330" s="7"/>
      <c r="AR330" s="7"/>
      <c r="AS330" s="7"/>
      <c r="AT330" s="7"/>
      <c r="AU330" s="7"/>
    </row>
    <row r="331" spans="1:47">
      <c r="A331" s="7"/>
      <c r="B331" s="13"/>
      <c r="C331" s="13"/>
      <c r="D331" s="13"/>
      <c r="E331" s="13"/>
      <c r="F331" s="13"/>
      <c r="G331" s="13"/>
      <c r="H331" s="11" t="s">
        <v>1753</v>
      </c>
      <c r="I331" s="13"/>
      <c r="J331" s="13"/>
      <c r="K331" s="13"/>
      <c r="L331" s="13"/>
      <c r="M331" s="13"/>
      <c r="N331" s="13"/>
      <c r="O331" s="13"/>
      <c r="P331" s="13"/>
      <c r="Q331" s="13"/>
      <c r="R331" s="13"/>
      <c r="S331" s="13"/>
      <c r="T331" s="13"/>
      <c r="U331" s="13"/>
      <c r="V331" s="13"/>
      <c r="W331" s="13"/>
      <c r="X331" s="13"/>
      <c r="Y331" s="13"/>
      <c r="Z331" s="13"/>
      <c r="AA331" s="13"/>
      <c r="AB331" s="7"/>
      <c r="AC331" s="7"/>
      <c r="AD331" s="7"/>
      <c r="AE331" s="7"/>
      <c r="AF331" s="7"/>
      <c r="AG331" s="7"/>
      <c r="AH331" s="7"/>
      <c r="AI331" s="7"/>
      <c r="AJ331" s="7"/>
      <c r="AK331" s="7"/>
      <c r="AL331" s="7"/>
      <c r="AM331" s="7"/>
      <c r="AN331" s="7"/>
      <c r="AO331" s="7"/>
      <c r="AP331" s="7"/>
      <c r="AQ331" s="7"/>
      <c r="AR331" s="7"/>
      <c r="AS331" s="7"/>
      <c r="AT331" s="7"/>
      <c r="AU331" s="7"/>
    </row>
    <row r="332" spans="1:47">
      <c r="A332" s="7"/>
      <c r="B332" s="13"/>
      <c r="C332" s="13"/>
      <c r="D332" s="13"/>
      <c r="E332" s="13"/>
      <c r="F332" s="13"/>
      <c r="G332" s="13"/>
      <c r="H332" s="11" t="s">
        <v>1754</v>
      </c>
      <c r="I332" s="13"/>
      <c r="J332" s="13"/>
      <c r="K332" s="13"/>
      <c r="L332" s="13"/>
      <c r="M332" s="13"/>
      <c r="N332" s="13"/>
      <c r="O332" s="13"/>
      <c r="P332" s="13"/>
      <c r="Q332" s="13"/>
      <c r="R332" s="13"/>
      <c r="S332" s="13"/>
      <c r="T332" s="13"/>
      <c r="U332" s="13"/>
      <c r="V332" s="13"/>
      <c r="W332" s="13"/>
      <c r="X332" s="13"/>
      <c r="Y332" s="13"/>
      <c r="Z332" s="13"/>
      <c r="AA332" s="13"/>
      <c r="AB332" s="7"/>
      <c r="AC332" s="7"/>
      <c r="AD332" s="7"/>
      <c r="AE332" s="7"/>
      <c r="AF332" s="7"/>
      <c r="AG332" s="7"/>
      <c r="AH332" s="7"/>
      <c r="AI332" s="7"/>
      <c r="AJ332" s="7"/>
      <c r="AK332" s="7"/>
      <c r="AL332" s="7"/>
      <c r="AM332" s="7"/>
      <c r="AN332" s="7"/>
      <c r="AO332" s="7"/>
      <c r="AP332" s="7"/>
      <c r="AQ332" s="7"/>
      <c r="AR332" s="7"/>
      <c r="AS332" s="7"/>
      <c r="AT332" s="7"/>
      <c r="AU332" s="7"/>
    </row>
    <row r="333" spans="1:47">
      <c r="A333" s="7"/>
      <c r="B333" s="13"/>
      <c r="C333" s="13"/>
      <c r="D333" s="13"/>
      <c r="E333" s="13"/>
      <c r="F333" s="13"/>
      <c r="G333" s="13"/>
      <c r="H333" s="11" t="s">
        <v>1755</v>
      </c>
      <c r="I333" s="13"/>
      <c r="J333" s="13"/>
      <c r="K333" s="13"/>
      <c r="L333" s="13"/>
      <c r="M333" s="13"/>
      <c r="N333" s="13"/>
      <c r="O333" s="13"/>
      <c r="P333" s="13"/>
      <c r="Q333" s="13"/>
      <c r="R333" s="13"/>
      <c r="S333" s="13"/>
      <c r="T333" s="13"/>
      <c r="U333" s="13"/>
      <c r="V333" s="13"/>
      <c r="W333" s="13"/>
      <c r="X333" s="13"/>
      <c r="Y333" s="13"/>
      <c r="Z333" s="13"/>
      <c r="AA333" s="13"/>
      <c r="AB333" s="7"/>
      <c r="AC333" s="7"/>
      <c r="AD333" s="7"/>
      <c r="AE333" s="7"/>
      <c r="AF333" s="7"/>
      <c r="AG333" s="7"/>
      <c r="AH333" s="7"/>
      <c r="AI333" s="7"/>
      <c r="AJ333" s="7"/>
      <c r="AK333" s="7"/>
      <c r="AL333" s="7"/>
      <c r="AM333" s="7"/>
      <c r="AN333" s="7"/>
      <c r="AO333" s="7"/>
      <c r="AP333" s="7"/>
      <c r="AQ333" s="7"/>
      <c r="AR333" s="7"/>
      <c r="AS333" s="7"/>
      <c r="AT333" s="7"/>
      <c r="AU333" s="7"/>
    </row>
    <row r="334" spans="1:47">
      <c r="A334" s="7"/>
      <c r="B334" s="13"/>
      <c r="C334" s="13"/>
      <c r="D334" s="13"/>
      <c r="E334" s="13"/>
      <c r="F334" s="13"/>
      <c r="G334" s="13"/>
      <c r="H334" s="11" t="s">
        <v>1756</v>
      </c>
      <c r="I334" s="13"/>
      <c r="J334" s="13"/>
      <c r="K334" s="13"/>
      <c r="L334" s="13"/>
      <c r="M334" s="13"/>
      <c r="N334" s="13"/>
      <c r="O334" s="13"/>
      <c r="P334" s="13"/>
      <c r="Q334" s="13"/>
      <c r="R334" s="13"/>
      <c r="S334" s="13"/>
      <c r="T334" s="13"/>
      <c r="U334" s="13"/>
      <c r="V334" s="13"/>
      <c r="W334" s="13"/>
      <c r="X334" s="13"/>
      <c r="Y334" s="13"/>
      <c r="Z334" s="13"/>
      <c r="AA334" s="13"/>
      <c r="AB334" s="7"/>
      <c r="AC334" s="7"/>
      <c r="AD334" s="7"/>
      <c r="AE334" s="7"/>
      <c r="AF334" s="7"/>
      <c r="AG334" s="7"/>
      <c r="AH334" s="7"/>
      <c r="AI334" s="7"/>
      <c r="AJ334" s="7"/>
      <c r="AK334" s="7"/>
      <c r="AL334" s="7"/>
      <c r="AM334" s="7"/>
      <c r="AN334" s="7"/>
      <c r="AO334" s="7"/>
      <c r="AP334" s="7"/>
      <c r="AQ334" s="7"/>
      <c r="AR334" s="7"/>
      <c r="AS334" s="7"/>
      <c r="AT334" s="7"/>
      <c r="AU334" s="7"/>
    </row>
    <row r="335" spans="1:47">
      <c r="A335" s="7"/>
      <c r="B335" s="13"/>
      <c r="C335" s="13"/>
      <c r="D335" s="13"/>
      <c r="E335" s="13"/>
      <c r="F335" s="13"/>
      <c r="G335" s="13"/>
      <c r="H335" s="11" t="s">
        <v>1757</v>
      </c>
      <c r="I335" s="13"/>
      <c r="J335" s="13"/>
      <c r="K335" s="13"/>
      <c r="L335" s="13"/>
      <c r="M335" s="13"/>
      <c r="N335" s="13"/>
      <c r="O335" s="13"/>
      <c r="P335" s="13"/>
      <c r="Q335" s="13"/>
      <c r="R335" s="13"/>
      <c r="S335" s="13"/>
      <c r="T335" s="13"/>
      <c r="U335" s="13"/>
      <c r="V335" s="13"/>
      <c r="W335" s="13"/>
      <c r="X335" s="13"/>
      <c r="Y335" s="13"/>
      <c r="Z335" s="13"/>
      <c r="AA335" s="13"/>
      <c r="AB335" s="7"/>
      <c r="AC335" s="7"/>
      <c r="AD335" s="7"/>
      <c r="AE335" s="7"/>
      <c r="AF335" s="7"/>
      <c r="AG335" s="7"/>
      <c r="AH335" s="7"/>
      <c r="AI335" s="7"/>
      <c r="AJ335" s="7"/>
      <c r="AK335" s="7"/>
      <c r="AL335" s="7"/>
      <c r="AM335" s="7"/>
      <c r="AN335" s="7"/>
      <c r="AO335" s="7"/>
      <c r="AP335" s="7"/>
      <c r="AQ335" s="7"/>
      <c r="AR335" s="7"/>
      <c r="AS335" s="7"/>
      <c r="AT335" s="7"/>
      <c r="AU335" s="7"/>
    </row>
    <row r="336" spans="1:47">
      <c r="A336" s="7"/>
      <c r="B336" s="13"/>
      <c r="C336" s="13"/>
      <c r="D336" s="13"/>
      <c r="E336" s="13"/>
      <c r="F336" s="13"/>
      <c r="G336" s="13"/>
      <c r="H336" s="11" t="s">
        <v>1758</v>
      </c>
      <c r="I336" s="13"/>
      <c r="J336" s="13"/>
      <c r="K336" s="13"/>
      <c r="L336" s="13"/>
      <c r="M336" s="13"/>
      <c r="N336" s="13"/>
      <c r="O336" s="13"/>
      <c r="P336" s="13"/>
      <c r="Q336" s="13"/>
      <c r="R336" s="13"/>
      <c r="S336" s="13"/>
      <c r="T336" s="13"/>
      <c r="U336" s="13"/>
      <c r="V336" s="13"/>
      <c r="W336" s="13"/>
      <c r="X336" s="13"/>
      <c r="Y336" s="13"/>
      <c r="Z336" s="13"/>
      <c r="AA336" s="13"/>
      <c r="AB336" s="7"/>
      <c r="AC336" s="7"/>
      <c r="AD336" s="7"/>
      <c r="AE336" s="7"/>
      <c r="AF336" s="7"/>
      <c r="AG336" s="7"/>
      <c r="AH336" s="7"/>
      <c r="AI336" s="7"/>
      <c r="AJ336" s="7"/>
      <c r="AK336" s="7"/>
      <c r="AL336" s="7"/>
      <c r="AM336" s="7"/>
      <c r="AN336" s="7"/>
      <c r="AO336" s="7"/>
      <c r="AP336" s="7"/>
      <c r="AQ336" s="7"/>
      <c r="AR336" s="7"/>
      <c r="AS336" s="7"/>
      <c r="AT336" s="7"/>
      <c r="AU336" s="7"/>
    </row>
    <row r="337" spans="1:47">
      <c r="A337" s="7"/>
      <c r="B337" s="13"/>
      <c r="C337" s="13"/>
      <c r="D337" s="13"/>
      <c r="E337" s="13"/>
      <c r="F337" s="13"/>
      <c r="G337" s="13"/>
      <c r="H337" s="11" t="s">
        <v>1759</v>
      </c>
      <c r="I337" s="13"/>
      <c r="J337" s="13"/>
      <c r="K337" s="13"/>
      <c r="L337" s="13"/>
      <c r="M337" s="13"/>
      <c r="N337" s="13"/>
      <c r="O337" s="13"/>
      <c r="P337" s="13"/>
      <c r="Q337" s="13"/>
      <c r="R337" s="13"/>
      <c r="S337" s="13"/>
      <c r="T337" s="13"/>
      <c r="U337" s="13"/>
      <c r="V337" s="13"/>
      <c r="W337" s="13"/>
      <c r="X337" s="13"/>
      <c r="Y337" s="13"/>
      <c r="Z337" s="13"/>
      <c r="AA337" s="13"/>
      <c r="AB337" s="7"/>
      <c r="AC337" s="7"/>
      <c r="AD337" s="7"/>
      <c r="AE337" s="7"/>
      <c r="AF337" s="7"/>
      <c r="AG337" s="7"/>
      <c r="AH337" s="7"/>
      <c r="AI337" s="7"/>
      <c r="AJ337" s="7"/>
      <c r="AK337" s="7"/>
      <c r="AL337" s="7"/>
      <c r="AM337" s="7"/>
      <c r="AN337" s="7"/>
      <c r="AO337" s="7"/>
      <c r="AP337" s="7"/>
      <c r="AQ337" s="7"/>
      <c r="AR337" s="7"/>
      <c r="AS337" s="7"/>
      <c r="AT337" s="7"/>
      <c r="AU337" s="7"/>
    </row>
    <row r="338" spans="1:47">
      <c r="A338" s="7"/>
      <c r="B338" s="13"/>
      <c r="C338" s="13"/>
      <c r="D338" s="13"/>
      <c r="E338" s="13"/>
      <c r="F338" s="13"/>
      <c r="G338" s="13"/>
      <c r="H338" s="11" t="s">
        <v>1760</v>
      </c>
      <c r="I338" s="13"/>
      <c r="J338" s="13"/>
      <c r="K338" s="13"/>
      <c r="L338" s="13"/>
      <c r="M338" s="13"/>
      <c r="N338" s="13"/>
      <c r="O338" s="13"/>
      <c r="P338" s="13"/>
      <c r="Q338" s="13"/>
      <c r="R338" s="13"/>
      <c r="S338" s="13"/>
      <c r="T338" s="13"/>
      <c r="U338" s="13"/>
      <c r="V338" s="13"/>
      <c r="W338" s="13"/>
      <c r="X338" s="13"/>
      <c r="Y338" s="13"/>
      <c r="Z338" s="13"/>
      <c r="AA338" s="13"/>
      <c r="AB338" s="7"/>
      <c r="AC338" s="7"/>
      <c r="AD338" s="7"/>
      <c r="AE338" s="7"/>
      <c r="AF338" s="7"/>
      <c r="AG338" s="7"/>
      <c r="AH338" s="7"/>
      <c r="AI338" s="7"/>
      <c r="AJ338" s="7"/>
      <c r="AK338" s="7"/>
      <c r="AL338" s="7"/>
      <c r="AM338" s="7"/>
      <c r="AN338" s="7"/>
      <c r="AO338" s="7"/>
      <c r="AP338" s="7"/>
      <c r="AQ338" s="7"/>
      <c r="AR338" s="7"/>
      <c r="AS338" s="7"/>
      <c r="AT338" s="7"/>
      <c r="AU338" s="7"/>
    </row>
    <row r="339" spans="1:47">
      <c r="A339" s="7"/>
      <c r="B339" s="13"/>
      <c r="C339" s="13"/>
      <c r="D339" s="13"/>
      <c r="E339" s="13"/>
      <c r="F339" s="13"/>
      <c r="G339" s="13"/>
      <c r="H339" s="11" t="s">
        <v>1761</v>
      </c>
      <c r="I339" s="13"/>
      <c r="J339" s="13"/>
      <c r="K339" s="13"/>
      <c r="L339" s="13"/>
      <c r="M339" s="13"/>
      <c r="N339" s="13"/>
      <c r="O339" s="13"/>
      <c r="P339" s="13"/>
      <c r="Q339" s="13"/>
      <c r="R339" s="13"/>
      <c r="S339" s="13"/>
      <c r="T339" s="13"/>
      <c r="U339" s="13"/>
      <c r="V339" s="13"/>
      <c r="W339" s="13"/>
      <c r="X339" s="13"/>
      <c r="Y339" s="13"/>
      <c r="Z339" s="13"/>
      <c r="AA339" s="13"/>
      <c r="AB339" s="7"/>
      <c r="AC339" s="7"/>
      <c r="AD339" s="7"/>
      <c r="AE339" s="7"/>
      <c r="AF339" s="7"/>
      <c r="AG339" s="7"/>
      <c r="AH339" s="7"/>
      <c r="AI339" s="7"/>
      <c r="AJ339" s="7"/>
      <c r="AK339" s="7"/>
      <c r="AL339" s="7"/>
      <c r="AM339" s="7"/>
      <c r="AN339" s="7"/>
      <c r="AO339" s="7"/>
      <c r="AP339" s="7"/>
      <c r="AQ339" s="7"/>
      <c r="AR339" s="7"/>
      <c r="AS339" s="7"/>
      <c r="AT339" s="7"/>
      <c r="AU339" s="7"/>
    </row>
    <row r="340" spans="1:47">
      <c r="A340" s="7"/>
      <c r="B340" s="13"/>
      <c r="C340" s="13"/>
      <c r="D340" s="13"/>
      <c r="E340" s="13"/>
      <c r="F340" s="13"/>
      <c r="G340" s="13"/>
      <c r="H340" s="11" t="s">
        <v>1762</v>
      </c>
      <c r="I340" s="13"/>
      <c r="J340" s="13"/>
      <c r="K340" s="13"/>
      <c r="L340" s="13"/>
      <c r="M340" s="13"/>
      <c r="N340" s="13"/>
      <c r="O340" s="13"/>
      <c r="P340" s="13"/>
      <c r="Q340" s="13"/>
      <c r="R340" s="13"/>
      <c r="S340" s="13"/>
      <c r="T340" s="13"/>
      <c r="U340" s="13"/>
      <c r="V340" s="13"/>
      <c r="W340" s="13"/>
      <c r="X340" s="13"/>
      <c r="Y340" s="13"/>
      <c r="Z340" s="13"/>
      <c r="AA340" s="13"/>
      <c r="AB340" s="7"/>
      <c r="AC340" s="7"/>
      <c r="AD340" s="7"/>
      <c r="AE340" s="7"/>
      <c r="AF340" s="7"/>
      <c r="AG340" s="7"/>
      <c r="AH340" s="7"/>
      <c r="AI340" s="7"/>
      <c r="AJ340" s="7"/>
      <c r="AK340" s="7"/>
      <c r="AL340" s="7"/>
      <c r="AM340" s="7"/>
      <c r="AN340" s="7"/>
      <c r="AO340" s="7"/>
      <c r="AP340" s="7"/>
      <c r="AQ340" s="7"/>
      <c r="AR340" s="7"/>
      <c r="AS340" s="7"/>
      <c r="AT340" s="7"/>
      <c r="AU340" s="7"/>
    </row>
    <row r="341" spans="1:47">
      <c r="A341" s="7"/>
      <c r="B341" s="13"/>
      <c r="C341" s="13"/>
      <c r="D341" s="13"/>
      <c r="E341" s="13"/>
      <c r="F341" s="13"/>
      <c r="G341" s="13"/>
      <c r="H341" s="11" t="s">
        <v>1763</v>
      </c>
      <c r="I341" s="13"/>
      <c r="J341" s="13"/>
      <c r="K341" s="13"/>
      <c r="L341" s="13"/>
      <c r="M341" s="13"/>
      <c r="N341" s="13"/>
      <c r="O341" s="13"/>
      <c r="P341" s="13"/>
      <c r="Q341" s="13"/>
      <c r="R341" s="13"/>
      <c r="S341" s="13"/>
      <c r="T341" s="13"/>
      <c r="U341" s="13"/>
      <c r="V341" s="13"/>
      <c r="W341" s="13"/>
      <c r="X341" s="13"/>
      <c r="Y341" s="13"/>
      <c r="Z341" s="13"/>
      <c r="AA341" s="13"/>
      <c r="AB341" s="7"/>
      <c r="AC341" s="7"/>
      <c r="AD341" s="7"/>
      <c r="AE341" s="7"/>
      <c r="AF341" s="7"/>
      <c r="AG341" s="7"/>
      <c r="AH341" s="7"/>
      <c r="AI341" s="7"/>
      <c r="AJ341" s="7"/>
      <c r="AK341" s="7"/>
      <c r="AL341" s="7"/>
      <c r="AM341" s="7"/>
      <c r="AN341" s="7"/>
      <c r="AO341" s="7"/>
      <c r="AP341" s="7"/>
      <c r="AQ341" s="7"/>
      <c r="AR341" s="7"/>
      <c r="AS341" s="7"/>
      <c r="AT341" s="7"/>
      <c r="AU341" s="7"/>
    </row>
    <row r="342" spans="1:47">
      <c r="A342" s="7"/>
      <c r="B342" s="13"/>
      <c r="C342" s="13"/>
      <c r="D342" s="13"/>
      <c r="E342" s="13"/>
      <c r="F342" s="13"/>
      <c r="G342" s="13"/>
      <c r="H342" s="11" t="s">
        <v>1764</v>
      </c>
      <c r="I342" s="13"/>
      <c r="J342" s="13"/>
      <c r="K342" s="13"/>
      <c r="L342" s="13"/>
      <c r="M342" s="13"/>
      <c r="N342" s="13"/>
      <c r="O342" s="13"/>
      <c r="P342" s="13"/>
      <c r="Q342" s="13"/>
      <c r="R342" s="13"/>
      <c r="S342" s="13"/>
      <c r="T342" s="13"/>
      <c r="U342" s="13"/>
      <c r="V342" s="13"/>
      <c r="W342" s="13"/>
      <c r="X342" s="13"/>
      <c r="Y342" s="13"/>
      <c r="Z342" s="13"/>
      <c r="AA342" s="13"/>
      <c r="AB342" s="7"/>
      <c r="AC342" s="7"/>
      <c r="AD342" s="7"/>
      <c r="AE342" s="7"/>
      <c r="AF342" s="7"/>
      <c r="AG342" s="7"/>
      <c r="AH342" s="7"/>
      <c r="AI342" s="7"/>
      <c r="AJ342" s="7"/>
      <c r="AK342" s="7"/>
      <c r="AL342" s="7"/>
      <c r="AM342" s="7"/>
      <c r="AN342" s="7"/>
      <c r="AO342" s="7"/>
      <c r="AP342" s="7"/>
      <c r="AQ342" s="7"/>
      <c r="AR342" s="7"/>
      <c r="AS342" s="7"/>
      <c r="AT342" s="7"/>
      <c r="AU342" s="7"/>
    </row>
    <row r="343" spans="1:47">
      <c r="A343" s="7"/>
      <c r="B343" s="13"/>
      <c r="C343" s="13"/>
      <c r="D343" s="13"/>
      <c r="E343" s="13"/>
      <c r="F343" s="13"/>
      <c r="G343" s="13"/>
      <c r="H343" s="11" t="s">
        <v>1765</v>
      </c>
      <c r="I343" s="13"/>
      <c r="J343" s="13"/>
      <c r="K343" s="13"/>
      <c r="L343" s="13"/>
      <c r="M343" s="13"/>
      <c r="N343" s="13"/>
      <c r="O343" s="13"/>
      <c r="P343" s="13"/>
      <c r="Q343" s="13"/>
      <c r="R343" s="13"/>
      <c r="S343" s="13"/>
      <c r="T343" s="13"/>
      <c r="U343" s="13"/>
      <c r="V343" s="13"/>
      <c r="W343" s="13"/>
      <c r="X343" s="13"/>
      <c r="Y343" s="13"/>
      <c r="Z343" s="13"/>
      <c r="AA343" s="13"/>
      <c r="AB343" s="7"/>
      <c r="AC343" s="7"/>
      <c r="AD343" s="7"/>
      <c r="AE343" s="7"/>
      <c r="AF343" s="7"/>
      <c r="AG343" s="7"/>
      <c r="AH343" s="7"/>
      <c r="AI343" s="7"/>
      <c r="AJ343" s="7"/>
      <c r="AK343" s="7"/>
      <c r="AL343" s="7"/>
      <c r="AM343" s="7"/>
      <c r="AN343" s="7"/>
      <c r="AO343" s="7"/>
      <c r="AP343" s="7"/>
      <c r="AQ343" s="7"/>
      <c r="AR343" s="7"/>
      <c r="AS343" s="7"/>
      <c r="AT343" s="7"/>
      <c r="AU343" s="7"/>
    </row>
    <row r="344" spans="1:47">
      <c r="A344" s="7"/>
      <c r="B344" s="13"/>
      <c r="C344" s="13"/>
      <c r="D344" s="13"/>
      <c r="E344" s="13"/>
      <c r="F344" s="13"/>
      <c r="G344" s="13"/>
      <c r="H344" s="11" t="s">
        <v>1766</v>
      </c>
      <c r="I344" s="13"/>
      <c r="J344" s="13"/>
      <c r="K344" s="13"/>
      <c r="L344" s="13"/>
      <c r="M344" s="13"/>
      <c r="N344" s="13"/>
      <c r="O344" s="13"/>
      <c r="P344" s="13"/>
      <c r="Q344" s="13"/>
      <c r="R344" s="13"/>
      <c r="S344" s="13"/>
      <c r="T344" s="13"/>
      <c r="U344" s="13"/>
      <c r="V344" s="13"/>
      <c r="W344" s="13"/>
      <c r="X344" s="13"/>
      <c r="Y344" s="13"/>
      <c r="Z344" s="13"/>
      <c r="AA344" s="13"/>
      <c r="AB344" s="7"/>
      <c r="AC344" s="7"/>
      <c r="AD344" s="7"/>
      <c r="AE344" s="7"/>
      <c r="AF344" s="7"/>
      <c r="AG344" s="7"/>
      <c r="AH344" s="7"/>
      <c r="AI344" s="7"/>
      <c r="AJ344" s="7"/>
      <c r="AK344" s="7"/>
      <c r="AL344" s="7"/>
      <c r="AM344" s="7"/>
      <c r="AN344" s="7"/>
      <c r="AO344" s="7"/>
      <c r="AP344" s="7"/>
      <c r="AQ344" s="7"/>
      <c r="AR344" s="7"/>
      <c r="AS344" s="7"/>
      <c r="AT344" s="7"/>
      <c r="AU344" s="7"/>
    </row>
    <row r="345" spans="1:47">
      <c r="A345" s="7"/>
      <c r="B345" s="13"/>
      <c r="C345" s="13"/>
      <c r="D345" s="13"/>
      <c r="E345" s="13"/>
      <c r="F345" s="13"/>
      <c r="G345" s="13"/>
      <c r="H345" s="11" t="s">
        <v>1767</v>
      </c>
      <c r="I345" s="13"/>
      <c r="J345" s="13"/>
      <c r="K345" s="13"/>
      <c r="L345" s="13"/>
      <c r="M345" s="13"/>
      <c r="N345" s="13"/>
      <c r="O345" s="13"/>
      <c r="P345" s="13"/>
      <c r="Q345" s="13"/>
      <c r="R345" s="13"/>
      <c r="S345" s="13"/>
      <c r="T345" s="13"/>
      <c r="U345" s="13"/>
      <c r="V345" s="13"/>
      <c r="W345" s="13"/>
      <c r="X345" s="13"/>
      <c r="Y345" s="13"/>
      <c r="Z345" s="13"/>
      <c r="AA345" s="13"/>
      <c r="AB345" s="7"/>
      <c r="AC345" s="7"/>
      <c r="AD345" s="7"/>
      <c r="AE345" s="7"/>
      <c r="AF345" s="7"/>
      <c r="AG345" s="7"/>
      <c r="AH345" s="7"/>
      <c r="AI345" s="7"/>
      <c r="AJ345" s="7"/>
      <c r="AK345" s="7"/>
      <c r="AL345" s="7"/>
      <c r="AM345" s="7"/>
      <c r="AN345" s="7"/>
      <c r="AO345" s="7"/>
      <c r="AP345" s="7"/>
      <c r="AQ345" s="7"/>
      <c r="AR345" s="7"/>
      <c r="AS345" s="7"/>
      <c r="AT345" s="7"/>
      <c r="AU345" s="7"/>
    </row>
    <row r="346" spans="1:47">
      <c r="A346" s="7"/>
      <c r="B346" s="13"/>
      <c r="C346" s="13"/>
      <c r="D346" s="13"/>
      <c r="E346" s="13"/>
      <c r="F346" s="13"/>
      <c r="G346" s="13"/>
      <c r="H346" s="11" t="s">
        <v>1768</v>
      </c>
      <c r="I346" s="13"/>
      <c r="J346" s="13"/>
      <c r="K346" s="13"/>
      <c r="L346" s="13"/>
      <c r="M346" s="13"/>
      <c r="N346" s="13"/>
      <c r="O346" s="13"/>
      <c r="P346" s="13"/>
      <c r="Q346" s="13"/>
      <c r="R346" s="13"/>
      <c r="S346" s="13"/>
      <c r="T346" s="13"/>
      <c r="U346" s="13"/>
      <c r="V346" s="13"/>
      <c r="W346" s="13"/>
      <c r="X346" s="13"/>
      <c r="Y346" s="13"/>
      <c r="Z346" s="13"/>
      <c r="AA346" s="13"/>
      <c r="AB346" s="7"/>
      <c r="AC346" s="7"/>
      <c r="AD346" s="7"/>
      <c r="AE346" s="7"/>
      <c r="AF346" s="7"/>
      <c r="AG346" s="7"/>
      <c r="AH346" s="7"/>
      <c r="AI346" s="7"/>
      <c r="AJ346" s="7"/>
      <c r="AK346" s="7"/>
      <c r="AL346" s="7"/>
      <c r="AM346" s="7"/>
      <c r="AN346" s="7"/>
      <c r="AO346" s="7"/>
      <c r="AP346" s="7"/>
      <c r="AQ346" s="7"/>
      <c r="AR346" s="7"/>
      <c r="AS346" s="7"/>
      <c r="AT346" s="7"/>
      <c r="AU346" s="7"/>
    </row>
    <row r="347" spans="1:47">
      <c r="A347" s="7"/>
      <c r="B347" s="13"/>
      <c r="C347" s="13"/>
      <c r="D347" s="13"/>
      <c r="E347" s="13"/>
      <c r="F347" s="13"/>
      <c r="G347" s="13"/>
      <c r="H347" s="11" t="s">
        <v>1769</v>
      </c>
      <c r="I347" s="13"/>
      <c r="J347" s="13"/>
      <c r="K347" s="13"/>
      <c r="L347" s="13"/>
      <c r="M347" s="13"/>
      <c r="N347" s="13"/>
      <c r="O347" s="13"/>
      <c r="P347" s="13"/>
      <c r="Q347" s="13"/>
      <c r="R347" s="13"/>
      <c r="S347" s="13"/>
      <c r="T347" s="13"/>
      <c r="U347" s="13"/>
      <c r="V347" s="13"/>
      <c r="W347" s="13"/>
      <c r="X347" s="13"/>
      <c r="Y347" s="13"/>
      <c r="Z347" s="13"/>
      <c r="AA347" s="13"/>
      <c r="AB347" s="7"/>
      <c r="AC347" s="7"/>
      <c r="AD347" s="7"/>
      <c r="AE347" s="7"/>
      <c r="AF347" s="7"/>
      <c r="AG347" s="7"/>
      <c r="AH347" s="7"/>
      <c r="AI347" s="7"/>
      <c r="AJ347" s="7"/>
      <c r="AK347" s="7"/>
      <c r="AL347" s="7"/>
      <c r="AM347" s="7"/>
      <c r="AN347" s="7"/>
      <c r="AO347" s="7"/>
      <c r="AP347" s="7"/>
      <c r="AQ347" s="7"/>
      <c r="AR347" s="7"/>
      <c r="AS347" s="7"/>
      <c r="AT347" s="7"/>
      <c r="AU347" s="7"/>
    </row>
    <row r="348" spans="1:47">
      <c r="A348" s="7"/>
      <c r="B348" s="13"/>
      <c r="C348" s="13"/>
      <c r="D348" s="13"/>
      <c r="E348" s="13"/>
      <c r="F348" s="13"/>
      <c r="G348" s="13"/>
      <c r="H348" s="12" t="s">
        <v>1941</v>
      </c>
      <c r="I348" s="13"/>
      <c r="J348" s="13"/>
      <c r="K348" s="13"/>
      <c r="L348" s="13"/>
      <c r="M348" s="13"/>
      <c r="N348" s="13"/>
      <c r="O348" s="13"/>
      <c r="P348" s="13"/>
      <c r="Q348" s="13"/>
      <c r="R348" s="13"/>
      <c r="S348" s="13"/>
      <c r="T348" s="13"/>
      <c r="U348" s="13"/>
      <c r="V348" s="13"/>
      <c r="W348" s="13"/>
      <c r="X348" s="13"/>
      <c r="Y348" s="13"/>
      <c r="Z348" s="13"/>
      <c r="AA348" s="13"/>
      <c r="AB348" s="7"/>
      <c r="AC348" s="7"/>
      <c r="AD348" s="7"/>
      <c r="AE348" s="7"/>
      <c r="AF348" s="7"/>
      <c r="AG348" s="7"/>
      <c r="AH348" s="7"/>
      <c r="AI348" s="7"/>
      <c r="AJ348" s="7"/>
      <c r="AK348" s="7"/>
      <c r="AL348" s="7"/>
      <c r="AM348" s="7"/>
      <c r="AN348" s="7"/>
      <c r="AO348" s="7"/>
      <c r="AP348" s="7"/>
      <c r="AQ348" s="7"/>
      <c r="AR348" s="7"/>
      <c r="AS348" s="7"/>
      <c r="AT348" s="7"/>
      <c r="AU348" s="7"/>
    </row>
    <row r="349" spans="1:47">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c r="AA349" s="7"/>
      <c r="AB349" s="7"/>
      <c r="AC349" s="7"/>
      <c r="AD349" s="7"/>
      <c r="AE349" s="7"/>
      <c r="AF349" s="7"/>
      <c r="AG349" s="7"/>
      <c r="AH349" s="7"/>
      <c r="AI349" s="7"/>
      <c r="AJ349" s="7"/>
      <c r="AK349" s="7"/>
      <c r="AL349" s="7"/>
      <c r="AM349" s="7"/>
      <c r="AN349" s="7"/>
      <c r="AO349" s="7"/>
      <c r="AP349" s="7"/>
      <c r="AQ349" s="7"/>
      <c r="AR349" s="7"/>
      <c r="AS349" s="7"/>
      <c r="AT349" s="7"/>
      <c r="AU349" s="7"/>
    </row>
    <row r="350" spans="1:47">
      <c r="A350" s="7" t="s">
        <v>1770</v>
      </c>
      <c r="B350" s="8" t="s">
        <v>1771</v>
      </c>
      <c r="C350" s="8" t="s">
        <v>1772</v>
      </c>
      <c r="D350" s="8" t="s">
        <v>1773</v>
      </c>
      <c r="E350" s="8" t="s">
        <v>746</v>
      </c>
      <c r="F350" s="7"/>
      <c r="G350" s="7"/>
      <c r="H350" s="7"/>
      <c r="I350" s="7"/>
      <c r="J350" s="7"/>
      <c r="K350" s="7"/>
      <c r="L350" s="7"/>
      <c r="M350" s="7"/>
      <c r="N350" s="7"/>
      <c r="O350" s="7"/>
      <c r="P350" s="7"/>
      <c r="Q350" s="7"/>
      <c r="R350" s="7"/>
      <c r="S350" s="7"/>
      <c r="T350" s="7"/>
      <c r="U350" s="7"/>
      <c r="V350" s="7"/>
      <c r="W350" s="7"/>
      <c r="X350" s="7"/>
      <c r="Y350" s="7"/>
      <c r="Z350" s="7"/>
      <c r="AA350" s="7"/>
      <c r="AB350" s="7"/>
      <c r="AC350" s="7"/>
      <c r="AD350" s="7"/>
      <c r="AE350" s="7"/>
      <c r="AF350" s="7"/>
      <c r="AG350" s="7"/>
      <c r="AH350" s="7"/>
      <c r="AI350" s="7"/>
      <c r="AJ350" s="7"/>
      <c r="AK350" s="7"/>
      <c r="AL350" s="7"/>
      <c r="AM350" s="7"/>
      <c r="AN350" s="7"/>
      <c r="AO350" s="7"/>
      <c r="AP350" s="7"/>
      <c r="AQ350" s="7"/>
      <c r="AR350" s="7"/>
      <c r="AS350" s="7"/>
      <c r="AT350" s="7"/>
      <c r="AU350" s="7"/>
    </row>
    <row r="351" spans="1:47">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c r="AA351" s="7"/>
      <c r="AB351" s="7"/>
      <c r="AC351" s="7"/>
      <c r="AD351" s="7"/>
      <c r="AE351" s="7"/>
      <c r="AF351" s="7"/>
      <c r="AG351" s="7"/>
      <c r="AH351" s="7"/>
      <c r="AI351" s="7"/>
      <c r="AJ351" s="7"/>
      <c r="AK351" s="7"/>
      <c r="AL351" s="7"/>
      <c r="AM351" s="7"/>
      <c r="AN351" s="7"/>
      <c r="AO351" s="7"/>
      <c r="AP351" s="7"/>
      <c r="AQ351" s="7"/>
      <c r="AR351" s="7"/>
      <c r="AS351" s="7"/>
      <c r="AT351" s="7"/>
      <c r="AU351" s="7"/>
    </row>
    <row r="352" spans="1:47">
      <c r="A352" s="7" t="s">
        <v>1774</v>
      </c>
      <c r="B352" s="8" t="s">
        <v>1775</v>
      </c>
      <c r="C352" s="8" t="s">
        <v>1776</v>
      </c>
      <c r="D352" s="8" t="s">
        <v>1777</v>
      </c>
      <c r="E352" s="8" t="s">
        <v>1778</v>
      </c>
      <c r="F352" s="8" t="s">
        <v>1779</v>
      </c>
      <c r="G352" s="8" t="s">
        <v>1780</v>
      </c>
      <c r="H352" s="7"/>
      <c r="I352" s="7"/>
      <c r="J352" s="7"/>
      <c r="K352" s="7"/>
      <c r="L352" s="7"/>
      <c r="M352" s="7"/>
      <c r="N352" s="7"/>
      <c r="O352" s="7"/>
      <c r="P352" s="7"/>
      <c r="Q352" s="7"/>
      <c r="R352" s="7"/>
      <c r="S352" s="7"/>
      <c r="T352" s="7"/>
      <c r="U352" s="7"/>
      <c r="V352" s="7"/>
      <c r="W352" s="7"/>
      <c r="X352" s="7"/>
      <c r="Y352" s="7"/>
      <c r="Z352" s="7"/>
      <c r="AA352" s="7"/>
      <c r="AB352" s="7"/>
      <c r="AC352" s="7"/>
      <c r="AD352" s="7"/>
      <c r="AE352" s="7"/>
      <c r="AF352" s="7"/>
      <c r="AG352" s="7"/>
      <c r="AH352" s="7"/>
      <c r="AI352" s="7"/>
      <c r="AJ352" s="7"/>
      <c r="AK352" s="7"/>
      <c r="AL352" s="7"/>
      <c r="AM352" s="7"/>
      <c r="AN352" s="7"/>
      <c r="AO352" s="7"/>
      <c r="AP352" s="7"/>
      <c r="AQ352" s="7"/>
      <c r="AR352" s="7"/>
      <c r="AS352" s="7"/>
      <c r="AT352" s="7"/>
      <c r="AU352" s="7"/>
    </row>
    <row r="353" spans="1:47">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c r="AA353" s="7"/>
      <c r="AB353" s="7"/>
      <c r="AC353" s="7"/>
      <c r="AD353" s="7"/>
      <c r="AE353" s="7"/>
      <c r="AF353" s="7"/>
      <c r="AG353" s="7"/>
      <c r="AH353" s="7"/>
      <c r="AI353" s="7"/>
      <c r="AJ353" s="7"/>
      <c r="AK353" s="7"/>
      <c r="AL353" s="7"/>
      <c r="AM353" s="7"/>
      <c r="AN353" s="7"/>
      <c r="AO353" s="7"/>
      <c r="AP353" s="7"/>
      <c r="AQ353" s="7"/>
      <c r="AR353" s="7"/>
      <c r="AS353" s="7"/>
      <c r="AT353" s="7"/>
      <c r="AU353" s="7"/>
    </row>
    <row r="354" spans="1:47">
      <c r="A354" s="7" t="s">
        <v>906</v>
      </c>
      <c r="B354" s="8" t="s">
        <v>907</v>
      </c>
      <c r="C354" s="8" t="s">
        <v>908</v>
      </c>
      <c r="D354" s="8" t="s">
        <v>909</v>
      </c>
      <c r="E354" s="8" t="s">
        <v>910</v>
      </c>
      <c r="F354" s="8" t="s">
        <v>911</v>
      </c>
      <c r="G354" s="8" t="s">
        <v>746</v>
      </c>
      <c r="H354" s="7"/>
      <c r="I354" s="7"/>
      <c r="J354" s="7"/>
      <c r="K354" s="7"/>
      <c r="L354" s="7"/>
      <c r="M354" s="7"/>
      <c r="N354" s="7"/>
      <c r="O354" s="7"/>
      <c r="P354" s="7"/>
      <c r="Q354" s="7"/>
      <c r="R354" s="7"/>
      <c r="S354" s="7"/>
      <c r="T354" s="7"/>
      <c r="U354" s="7"/>
      <c r="V354" s="7"/>
      <c r="W354" s="7"/>
      <c r="X354" s="7"/>
      <c r="Y354" s="7"/>
      <c r="Z354" s="7"/>
      <c r="AA354" s="7"/>
      <c r="AB354" s="7"/>
      <c r="AC354" s="7"/>
      <c r="AD354" s="7"/>
      <c r="AE354" s="7"/>
      <c r="AF354" s="7"/>
      <c r="AG354" s="7"/>
      <c r="AH354" s="7"/>
      <c r="AI354" s="7"/>
      <c r="AJ354" s="7"/>
      <c r="AK354" s="7"/>
      <c r="AL354" s="7"/>
      <c r="AM354" s="7"/>
      <c r="AN354" s="7"/>
      <c r="AO354" s="7"/>
      <c r="AP354" s="7"/>
      <c r="AQ354" s="7"/>
      <c r="AR354" s="7"/>
      <c r="AS354" s="7"/>
      <c r="AT354" s="7"/>
      <c r="AU354" s="7"/>
    </row>
    <row r="355" spans="1:47">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c r="AA355" s="7"/>
      <c r="AB355" s="7"/>
      <c r="AC355" s="7"/>
      <c r="AD355" s="7"/>
      <c r="AE355" s="7"/>
      <c r="AF355" s="7"/>
      <c r="AG355" s="7"/>
      <c r="AH355" s="7"/>
      <c r="AI355" s="7"/>
      <c r="AJ355" s="7"/>
      <c r="AK355" s="7"/>
      <c r="AL355" s="7"/>
      <c r="AM355" s="7"/>
      <c r="AN355" s="7"/>
      <c r="AO355" s="7"/>
      <c r="AP355" s="7"/>
      <c r="AQ355" s="7"/>
      <c r="AR355" s="7"/>
      <c r="AS355" s="7"/>
      <c r="AT355" s="7"/>
      <c r="AU355" s="7"/>
    </row>
    <row r="356" spans="1:47">
      <c r="A356" s="7" t="s">
        <v>916</v>
      </c>
      <c r="B356" s="8" t="s">
        <v>1874</v>
      </c>
      <c r="C356" s="8" t="s">
        <v>1875</v>
      </c>
      <c r="D356" s="7"/>
      <c r="E356" s="7" t="s">
        <v>2151</v>
      </c>
      <c r="F356" s="7" t="s">
        <v>2152</v>
      </c>
      <c r="G356" s="7"/>
      <c r="H356" s="7"/>
      <c r="I356" s="7"/>
      <c r="J356" s="7"/>
      <c r="K356" s="7"/>
      <c r="L356" s="7"/>
      <c r="M356" s="7"/>
      <c r="N356" s="7"/>
      <c r="O356" s="7"/>
      <c r="P356" s="7"/>
      <c r="Q356" s="7"/>
      <c r="R356" s="7"/>
      <c r="S356" s="7"/>
      <c r="T356" s="7"/>
      <c r="U356" s="7"/>
      <c r="V356" s="7"/>
      <c r="W356" s="7"/>
      <c r="X356" s="7"/>
      <c r="Y356" s="7"/>
      <c r="Z356" s="7"/>
      <c r="AA356" s="7"/>
      <c r="AB356" s="7"/>
      <c r="AC356" s="7"/>
      <c r="AD356" s="7"/>
      <c r="AE356" s="7"/>
      <c r="AF356" s="7"/>
      <c r="AG356" s="7"/>
      <c r="AH356" s="7"/>
      <c r="AI356" s="7"/>
      <c r="AJ356" s="7"/>
      <c r="AK356" s="7"/>
      <c r="AL356" s="7"/>
      <c r="AM356" s="7"/>
      <c r="AN356" s="7"/>
      <c r="AO356" s="7"/>
      <c r="AP356" s="7"/>
      <c r="AQ356" s="7"/>
      <c r="AR356" s="7"/>
      <c r="AS356" s="7"/>
      <c r="AT356" s="7"/>
      <c r="AU356" s="7"/>
    </row>
    <row r="357" spans="1:47">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c r="AA357" s="7"/>
      <c r="AB357" s="7"/>
      <c r="AC357" s="7"/>
      <c r="AD357" s="7"/>
      <c r="AE357" s="7"/>
      <c r="AF357" s="7"/>
      <c r="AG357" s="7"/>
      <c r="AH357" s="7"/>
      <c r="AI357" s="7"/>
      <c r="AJ357" s="7"/>
      <c r="AK357" s="7"/>
      <c r="AL357" s="7"/>
      <c r="AM357" s="7"/>
      <c r="AN357" s="7"/>
      <c r="AO357" s="7"/>
      <c r="AP357" s="7"/>
      <c r="AQ357" s="7"/>
      <c r="AR357" s="7"/>
      <c r="AS357" s="7"/>
      <c r="AT357" s="7"/>
      <c r="AU357" s="7"/>
    </row>
    <row r="358" spans="1:47">
      <c r="A358" s="7" t="s">
        <v>917</v>
      </c>
      <c r="B358" s="8" t="s">
        <v>918</v>
      </c>
      <c r="C358" s="8" t="s">
        <v>919</v>
      </c>
      <c r="D358" s="8" t="s">
        <v>920</v>
      </c>
      <c r="E358" s="7"/>
      <c r="F358" s="7"/>
      <c r="G358" s="7"/>
      <c r="H358" s="7"/>
      <c r="I358" s="7"/>
      <c r="J358" s="7"/>
      <c r="K358" s="7"/>
      <c r="L358" s="7"/>
      <c r="M358" s="7"/>
      <c r="N358" s="7"/>
      <c r="O358" s="7"/>
      <c r="P358" s="7"/>
      <c r="Q358" s="7"/>
      <c r="R358" s="7"/>
      <c r="S358" s="7"/>
      <c r="T358" s="7"/>
      <c r="U358" s="7"/>
      <c r="V358" s="7"/>
      <c r="W358" s="7"/>
      <c r="X358" s="7"/>
      <c r="Y358" s="7"/>
      <c r="Z358" s="7"/>
      <c r="AA358" s="7"/>
      <c r="AB358" s="7"/>
      <c r="AC358" s="7"/>
      <c r="AD358" s="7"/>
      <c r="AE358" s="7"/>
      <c r="AF358" s="7"/>
      <c r="AG358" s="7"/>
      <c r="AH358" s="7"/>
      <c r="AI358" s="7"/>
      <c r="AJ358" s="7"/>
      <c r="AK358" s="7"/>
      <c r="AL358" s="7"/>
      <c r="AM358" s="7"/>
      <c r="AN358" s="7"/>
      <c r="AO358" s="7"/>
      <c r="AP358" s="7"/>
      <c r="AQ358" s="7"/>
      <c r="AR358" s="7"/>
      <c r="AS358" s="7"/>
      <c r="AT358" s="7"/>
      <c r="AU358" s="7"/>
    </row>
    <row r="359" spans="1:47">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c r="AA359" s="7"/>
      <c r="AB359" s="7"/>
      <c r="AC359" s="7"/>
      <c r="AD359" s="7"/>
      <c r="AE359" s="7"/>
      <c r="AF359" s="7"/>
      <c r="AG359" s="7"/>
      <c r="AH359" s="7"/>
      <c r="AI359" s="7"/>
      <c r="AJ359" s="7"/>
      <c r="AK359" s="7"/>
      <c r="AL359" s="7"/>
      <c r="AM359" s="7"/>
      <c r="AN359" s="7"/>
      <c r="AO359" s="7"/>
      <c r="AP359" s="7"/>
      <c r="AQ359" s="7"/>
      <c r="AR359" s="7"/>
      <c r="AS359" s="7"/>
      <c r="AT359" s="7"/>
      <c r="AU359" s="7"/>
    </row>
    <row r="360" spans="1:47">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c r="AA360" s="7"/>
      <c r="AB360" s="7"/>
      <c r="AC360" s="7"/>
      <c r="AD360" s="7"/>
      <c r="AE360" s="7"/>
      <c r="AF360" s="7"/>
      <c r="AG360" s="7"/>
      <c r="AH360" s="7"/>
      <c r="AI360" s="7"/>
      <c r="AJ360" s="7"/>
      <c r="AK360" s="7"/>
      <c r="AL360" s="7"/>
      <c r="AM360" s="7"/>
      <c r="AN360" s="7"/>
      <c r="AO360" s="7"/>
      <c r="AP360" s="7"/>
      <c r="AQ360" s="7"/>
      <c r="AR360" s="7"/>
      <c r="AS360" s="7"/>
      <c r="AT360" s="7"/>
      <c r="AU360" s="7"/>
    </row>
    <row r="361" spans="1:47">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c r="AA361" s="7"/>
      <c r="AB361" s="7"/>
      <c r="AC361" s="7"/>
      <c r="AD361" s="7"/>
      <c r="AE361" s="7"/>
      <c r="AF361" s="7"/>
      <c r="AG361" s="7"/>
      <c r="AH361" s="7"/>
      <c r="AI361" s="7"/>
      <c r="AJ361" s="7"/>
      <c r="AK361" s="7"/>
      <c r="AL361" s="7"/>
      <c r="AM361" s="7"/>
      <c r="AN361" s="7"/>
      <c r="AO361" s="7"/>
      <c r="AP361" s="7"/>
      <c r="AQ361" s="7"/>
      <c r="AR361" s="7"/>
      <c r="AS361" s="7"/>
      <c r="AT361" s="7"/>
      <c r="AU361" s="7"/>
    </row>
    <row r="362" spans="1:47">
      <c r="A362" s="7" t="s">
        <v>921</v>
      </c>
      <c r="B362" s="8" t="s">
        <v>921</v>
      </c>
      <c r="C362" s="7"/>
      <c r="D362" s="7"/>
      <c r="E362" s="7"/>
      <c r="F362" s="7"/>
      <c r="G362" s="7"/>
      <c r="H362" s="7"/>
      <c r="I362" s="7"/>
      <c r="J362" s="7"/>
      <c r="K362" s="7"/>
      <c r="L362" s="7"/>
      <c r="M362" s="7"/>
      <c r="N362" s="7"/>
      <c r="O362" s="7"/>
      <c r="P362" s="7"/>
      <c r="Q362" s="7"/>
      <c r="R362" s="7"/>
      <c r="S362" s="7"/>
      <c r="T362" s="7"/>
      <c r="U362" s="7"/>
      <c r="V362" s="7"/>
      <c r="W362" s="7"/>
      <c r="X362" s="7"/>
      <c r="Y362" s="7"/>
      <c r="Z362" s="7"/>
      <c r="AA362" s="7"/>
      <c r="AB362" s="7"/>
      <c r="AC362" s="7"/>
      <c r="AD362" s="7"/>
      <c r="AE362" s="7"/>
      <c r="AF362" s="7"/>
      <c r="AG362" s="7"/>
      <c r="AH362" s="7"/>
      <c r="AI362" s="7"/>
      <c r="AJ362" s="7"/>
      <c r="AK362" s="7"/>
      <c r="AL362" s="7"/>
      <c r="AM362" s="7"/>
      <c r="AN362" s="7"/>
      <c r="AO362" s="7"/>
      <c r="AP362" s="7"/>
      <c r="AQ362" s="7"/>
      <c r="AR362" s="7"/>
      <c r="AS362" s="7"/>
      <c r="AT362" s="7"/>
      <c r="AU362" s="7"/>
    </row>
    <row r="363" spans="1:47">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c r="AA363" s="7"/>
      <c r="AB363" s="7"/>
      <c r="AC363" s="7"/>
      <c r="AD363" s="7"/>
      <c r="AE363" s="7"/>
      <c r="AF363" s="7"/>
      <c r="AG363" s="7"/>
      <c r="AH363" s="7"/>
      <c r="AI363" s="7"/>
      <c r="AJ363" s="7"/>
      <c r="AK363" s="7"/>
      <c r="AL363" s="7"/>
      <c r="AM363" s="7"/>
      <c r="AN363" s="7"/>
      <c r="AO363" s="7"/>
      <c r="AP363" s="7"/>
      <c r="AQ363" s="7"/>
      <c r="AR363" s="7"/>
      <c r="AS363" s="7"/>
      <c r="AT363" s="7"/>
      <c r="AU363" s="7"/>
    </row>
    <row r="364" spans="1:47">
      <c r="A364" s="7" t="s">
        <v>923</v>
      </c>
      <c r="B364" s="8" t="s">
        <v>924</v>
      </c>
      <c r="C364" s="8" t="s">
        <v>925</v>
      </c>
      <c r="D364" s="8" t="s">
        <v>926</v>
      </c>
      <c r="E364" s="8" t="s">
        <v>927</v>
      </c>
      <c r="F364" s="8" t="s">
        <v>928</v>
      </c>
      <c r="G364" s="8" t="s">
        <v>746</v>
      </c>
      <c r="H364" s="7"/>
      <c r="I364" s="7"/>
      <c r="J364" s="7"/>
      <c r="K364" s="7"/>
      <c r="L364" s="7"/>
      <c r="M364" s="7"/>
      <c r="N364" s="7"/>
      <c r="O364" s="7"/>
      <c r="P364" s="7"/>
      <c r="Q364" s="7"/>
      <c r="R364" s="7"/>
      <c r="S364" s="7"/>
      <c r="T364" s="7"/>
      <c r="U364" s="7"/>
      <c r="V364" s="7"/>
      <c r="W364" s="7"/>
      <c r="X364" s="7"/>
      <c r="Y364" s="7"/>
      <c r="Z364" s="7"/>
      <c r="AA364" s="7"/>
      <c r="AB364" s="7"/>
      <c r="AC364" s="7"/>
      <c r="AD364" s="7"/>
      <c r="AE364" s="7"/>
      <c r="AF364" s="7"/>
      <c r="AG364" s="7"/>
      <c r="AH364" s="7"/>
      <c r="AI364" s="7"/>
      <c r="AJ364" s="7"/>
      <c r="AK364" s="7"/>
      <c r="AL364" s="7"/>
      <c r="AM364" s="7"/>
      <c r="AN364" s="7"/>
      <c r="AO364" s="7"/>
      <c r="AP364" s="7"/>
      <c r="AQ364" s="7"/>
      <c r="AR364" s="7"/>
      <c r="AS364" s="7"/>
      <c r="AT364" s="7"/>
      <c r="AU364" s="7"/>
    </row>
    <row r="365" spans="1:47">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c r="AA365" s="7"/>
      <c r="AB365" s="7"/>
      <c r="AC365" s="7"/>
      <c r="AD365" s="7"/>
      <c r="AE365" s="7"/>
      <c r="AF365" s="7"/>
      <c r="AG365" s="7"/>
      <c r="AH365" s="7"/>
      <c r="AI365" s="7"/>
      <c r="AJ365" s="7"/>
      <c r="AK365" s="7"/>
      <c r="AL365" s="7"/>
      <c r="AM365" s="7"/>
      <c r="AN365" s="7"/>
      <c r="AO365" s="7"/>
      <c r="AP365" s="7"/>
      <c r="AQ365" s="7"/>
      <c r="AR365" s="7"/>
      <c r="AS365" s="7"/>
      <c r="AT365" s="7"/>
      <c r="AU365" s="7"/>
    </row>
    <row r="366" spans="1:47">
      <c r="A366" s="7" t="s">
        <v>929</v>
      </c>
      <c r="B366" s="8" t="s">
        <v>930</v>
      </c>
      <c r="C366" s="8" t="s">
        <v>931</v>
      </c>
      <c r="D366" s="8" t="s">
        <v>1781</v>
      </c>
      <c r="E366" s="8" t="s">
        <v>1782</v>
      </c>
      <c r="F366" s="8" t="s">
        <v>934</v>
      </c>
      <c r="G366" s="7"/>
      <c r="H366" s="7"/>
      <c r="I366" s="7"/>
      <c r="J366" s="7"/>
      <c r="K366" s="7"/>
      <c r="L366" s="7"/>
      <c r="M366" s="7"/>
      <c r="N366" s="7"/>
      <c r="O366" s="7"/>
      <c r="P366" s="7"/>
      <c r="Q366" s="7"/>
      <c r="R366" s="7"/>
      <c r="S366" s="7"/>
      <c r="T366" s="7"/>
      <c r="U366" s="7"/>
      <c r="V366" s="7"/>
      <c r="W366" s="7"/>
      <c r="X366" s="7"/>
      <c r="Y366" s="7"/>
      <c r="Z366" s="7"/>
      <c r="AA366" s="7"/>
      <c r="AB366" s="7"/>
      <c r="AC366" s="7"/>
      <c r="AD366" s="7"/>
      <c r="AE366" s="7"/>
      <c r="AF366" s="7"/>
      <c r="AG366" s="7"/>
      <c r="AH366" s="7"/>
      <c r="AI366" s="7"/>
      <c r="AJ366" s="7"/>
      <c r="AK366" s="7"/>
      <c r="AL366" s="7"/>
      <c r="AM366" s="7"/>
      <c r="AN366" s="7"/>
      <c r="AO366" s="7"/>
      <c r="AP366" s="7"/>
      <c r="AQ366" s="7"/>
      <c r="AR366" s="7"/>
      <c r="AS366" s="7"/>
      <c r="AT366" s="7"/>
      <c r="AU366" s="7"/>
    </row>
    <row r="367" spans="1:47">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c r="AA367" s="7"/>
      <c r="AB367" s="7"/>
      <c r="AC367" s="7"/>
      <c r="AD367" s="7"/>
      <c r="AE367" s="7"/>
      <c r="AF367" s="7"/>
      <c r="AG367" s="7"/>
      <c r="AH367" s="7"/>
      <c r="AI367" s="7"/>
      <c r="AJ367" s="7"/>
      <c r="AK367" s="7"/>
      <c r="AL367" s="7"/>
      <c r="AM367" s="7"/>
      <c r="AN367" s="7"/>
      <c r="AO367" s="7"/>
      <c r="AP367" s="7"/>
      <c r="AQ367" s="7"/>
      <c r="AR367" s="7"/>
      <c r="AS367" s="7"/>
      <c r="AT367" s="7"/>
      <c r="AU367" s="7"/>
    </row>
    <row r="368" spans="1:47">
      <c r="A368" s="7" t="s">
        <v>935</v>
      </c>
      <c r="B368" s="8" t="s">
        <v>936</v>
      </c>
      <c r="C368" s="8" t="s">
        <v>937</v>
      </c>
      <c r="D368" s="7" t="s">
        <v>1962</v>
      </c>
      <c r="E368" s="7"/>
      <c r="F368" s="7"/>
      <c r="G368" s="7"/>
      <c r="H368" s="7"/>
      <c r="I368" s="7"/>
      <c r="J368" s="7"/>
      <c r="K368" s="7"/>
      <c r="L368" s="7"/>
      <c r="M368" s="7"/>
      <c r="N368" s="7"/>
      <c r="O368" s="7"/>
      <c r="P368" s="7"/>
      <c r="Q368" s="7"/>
      <c r="R368" s="7"/>
      <c r="S368" s="7"/>
      <c r="T368" s="7"/>
      <c r="U368" s="7"/>
      <c r="V368" s="7"/>
      <c r="W368" s="7"/>
      <c r="X368" s="7"/>
      <c r="Y368" s="7"/>
      <c r="Z368" s="7"/>
      <c r="AA368" s="7"/>
      <c r="AB368" s="7"/>
      <c r="AC368" s="7"/>
      <c r="AD368" s="7"/>
      <c r="AE368" s="7"/>
      <c r="AF368" s="7"/>
      <c r="AG368" s="7"/>
      <c r="AH368" s="7"/>
      <c r="AI368" s="7"/>
      <c r="AJ368" s="7"/>
      <c r="AK368" s="7"/>
      <c r="AL368" s="7"/>
      <c r="AM368" s="7"/>
      <c r="AN368" s="7"/>
      <c r="AO368" s="7"/>
      <c r="AP368" s="7"/>
      <c r="AQ368" s="7"/>
      <c r="AR368" s="7"/>
      <c r="AS368" s="7"/>
      <c r="AT368" s="7"/>
      <c r="AU368" s="7"/>
    </row>
    <row r="369" spans="1:47">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c r="AA369" s="7"/>
      <c r="AB369" s="7"/>
      <c r="AC369" s="7"/>
      <c r="AD369" s="7"/>
      <c r="AE369" s="7"/>
      <c r="AF369" s="7"/>
      <c r="AG369" s="7"/>
      <c r="AH369" s="7"/>
      <c r="AI369" s="7"/>
      <c r="AJ369" s="7"/>
      <c r="AK369" s="7"/>
      <c r="AL369" s="7"/>
      <c r="AM369" s="7"/>
      <c r="AN369" s="7"/>
      <c r="AO369" s="7"/>
      <c r="AP369" s="7"/>
      <c r="AQ369" s="7"/>
      <c r="AR369" s="7"/>
      <c r="AS369" s="7"/>
      <c r="AT369" s="7"/>
      <c r="AU369" s="7"/>
    </row>
    <row r="370" spans="1:47">
      <c r="A370" s="7" t="s">
        <v>938</v>
      </c>
      <c r="B370" s="8" t="s">
        <v>939</v>
      </c>
      <c r="C370" s="8" t="s">
        <v>940</v>
      </c>
      <c r="D370" s="8" t="s">
        <v>941</v>
      </c>
      <c r="E370" s="8" t="s">
        <v>942</v>
      </c>
      <c r="F370" s="8" t="s">
        <v>943</v>
      </c>
      <c r="G370" s="8" t="s">
        <v>944</v>
      </c>
      <c r="H370" s="8" t="s">
        <v>945</v>
      </c>
      <c r="I370" s="8" t="s">
        <v>946</v>
      </c>
      <c r="J370" s="8" t="s">
        <v>947</v>
      </c>
      <c r="K370" s="8" t="s">
        <v>948</v>
      </c>
      <c r="L370" s="8" t="s">
        <v>949</v>
      </c>
      <c r="M370" s="8" t="s">
        <v>950</v>
      </c>
      <c r="N370" s="7"/>
      <c r="O370" s="7"/>
      <c r="P370" s="7"/>
      <c r="Q370" s="7"/>
      <c r="R370" s="7"/>
      <c r="S370" s="7"/>
      <c r="T370" s="7"/>
      <c r="U370" s="7"/>
      <c r="V370" s="7"/>
      <c r="W370" s="7"/>
      <c r="X370" s="7"/>
      <c r="Y370" s="7"/>
      <c r="Z370" s="7"/>
      <c r="AA370" s="7"/>
      <c r="AB370" s="7"/>
      <c r="AC370" s="7"/>
      <c r="AD370" s="7"/>
      <c r="AE370" s="7"/>
      <c r="AF370" s="7"/>
      <c r="AG370" s="7"/>
      <c r="AH370" s="7"/>
      <c r="AI370" s="7"/>
      <c r="AJ370" s="7"/>
      <c r="AK370" s="7"/>
      <c r="AL370" s="7"/>
      <c r="AM370" s="7"/>
      <c r="AN370" s="7"/>
      <c r="AO370" s="7"/>
      <c r="AP370" s="7"/>
      <c r="AQ370" s="7"/>
      <c r="AR370" s="7"/>
      <c r="AS370" s="7"/>
      <c r="AT370" s="7"/>
      <c r="AU370" s="7"/>
    </row>
    <row r="371" spans="1:47">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c r="AA371" s="7"/>
      <c r="AB371" s="7"/>
      <c r="AC371" s="7"/>
      <c r="AD371" s="7"/>
      <c r="AE371" s="7"/>
      <c r="AF371" s="7"/>
      <c r="AG371" s="7"/>
      <c r="AH371" s="7"/>
      <c r="AI371" s="7"/>
      <c r="AJ371" s="7"/>
      <c r="AK371" s="7"/>
      <c r="AL371" s="7"/>
      <c r="AM371" s="7"/>
      <c r="AN371" s="7"/>
      <c r="AO371" s="7"/>
      <c r="AP371" s="7"/>
      <c r="AQ371" s="7"/>
      <c r="AR371" s="7"/>
      <c r="AS371" s="7"/>
      <c r="AT371" s="7"/>
      <c r="AU371" s="7"/>
    </row>
    <row r="372" spans="1:47">
      <c r="A372" s="7" t="s">
        <v>1770</v>
      </c>
      <c r="B372" s="8" t="s">
        <v>1783</v>
      </c>
      <c r="C372" s="8" t="s">
        <v>1772</v>
      </c>
      <c r="D372" s="8" t="s">
        <v>1773</v>
      </c>
      <c r="E372" s="8" t="s">
        <v>746</v>
      </c>
      <c r="F372" s="7"/>
      <c r="G372" s="7"/>
      <c r="H372" s="7"/>
      <c r="I372" s="7"/>
      <c r="J372" s="7"/>
      <c r="K372" s="7"/>
      <c r="L372" s="7"/>
      <c r="M372" s="7"/>
      <c r="N372" s="7"/>
      <c r="O372" s="7"/>
      <c r="P372" s="7"/>
      <c r="Q372" s="7"/>
      <c r="R372" s="7"/>
      <c r="S372" s="7"/>
      <c r="T372" s="7"/>
      <c r="U372" s="7"/>
      <c r="V372" s="7"/>
      <c r="W372" s="7"/>
      <c r="X372" s="7"/>
      <c r="Y372" s="7"/>
      <c r="Z372" s="7"/>
      <c r="AA372" s="7"/>
      <c r="AB372" s="7"/>
      <c r="AC372" s="7"/>
      <c r="AD372" s="7"/>
      <c r="AE372" s="7"/>
      <c r="AF372" s="7"/>
      <c r="AG372" s="7"/>
      <c r="AH372" s="7"/>
      <c r="AI372" s="7"/>
      <c r="AJ372" s="7"/>
      <c r="AK372" s="7"/>
      <c r="AL372" s="7"/>
      <c r="AM372" s="7"/>
      <c r="AN372" s="7"/>
      <c r="AO372" s="7"/>
      <c r="AP372" s="7"/>
      <c r="AQ372" s="7"/>
      <c r="AR372" s="7"/>
      <c r="AS372" s="7"/>
      <c r="AT372" s="7"/>
      <c r="AU372" s="7"/>
    </row>
    <row r="373" spans="1:47">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c r="AA373" s="7"/>
      <c r="AB373" s="7"/>
      <c r="AC373" s="7"/>
      <c r="AD373" s="7"/>
      <c r="AE373" s="7"/>
      <c r="AF373" s="7"/>
      <c r="AG373" s="7"/>
      <c r="AH373" s="7"/>
      <c r="AI373" s="7"/>
      <c r="AJ373" s="7"/>
      <c r="AK373" s="7"/>
      <c r="AL373" s="7"/>
      <c r="AM373" s="7"/>
      <c r="AN373" s="7"/>
      <c r="AO373" s="7"/>
      <c r="AP373" s="7"/>
      <c r="AQ373" s="7"/>
      <c r="AR373" s="7"/>
      <c r="AS373" s="7"/>
      <c r="AT373" s="7"/>
      <c r="AU373" s="7"/>
    </row>
    <row r="374" spans="1:47">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c r="AA374" s="7"/>
      <c r="AB374" s="7"/>
      <c r="AC374" s="7"/>
      <c r="AD374" s="7"/>
      <c r="AE374" s="7"/>
      <c r="AF374" s="7"/>
      <c r="AG374" s="7"/>
      <c r="AH374" s="7"/>
      <c r="AI374" s="7"/>
      <c r="AJ374" s="7"/>
      <c r="AK374" s="7"/>
      <c r="AL374" s="7"/>
      <c r="AM374" s="7"/>
      <c r="AN374" s="7"/>
      <c r="AO374" s="7"/>
      <c r="AP374" s="7"/>
      <c r="AQ374" s="7"/>
      <c r="AR374" s="7"/>
      <c r="AS374" s="7"/>
      <c r="AT374" s="7"/>
      <c r="AU374" s="7"/>
    </row>
    <row r="375" spans="1:47">
      <c r="A375" s="7" t="s">
        <v>1784</v>
      </c>
      <c r="B375" s="8" t="s">
        <v>1785</v>
      </c>
      <c r="C375" s="8" t="s">
        <v>1786</v>
      </c>
      <c r="D375" s="8" t="s">
        <v>1787</v>
      </c>
      <c r="E375" s="8" t="s">
        <v>746</v>
      </c>
      <c r="F375" s="7"/>
      <c r="G375" s="7"/>
      <c r="H375" s="7"/>
      <c r="I375" s="7"/>
      <c r="J375" s="7"/>
      <c r="K375" s="7"/>
      <c r="L375" s="7"/>
      <c r="M375" s="7"/>
      <c r="N375" s="7"/>
      <c r="O375" s="7"/>
      <c r="P375" s="7"/>
      <c r="Q375" s="7"/>
      <c r="R375" s="7"/>
      <c r="S375" s="7"/>
      <c r="T375" s="7"/>
      <c r="U375" s="7"/>
      <c r="V375" s="7"/>
      <c r="W375" s="7"/>
      <c r="X375" s="7"/>
      <c r="Y375" s="7"/>
      <c r="Z375" s="7"/>
      <c r="AA375" s="7"/>
      <c r="AB375" s="7"/>
      <c r="AC375" s="7"/>
      <c r="AD375" s="7"/>
      <c r="AE375" s="7"/>
      <c r="AF375" s="7"/>
      <c r="AG375" s="7"/>
      <c r="AH375" s="7"/>
      <c r="AI375" s="7"/>
      <c r="AJ375" s="7"/>
      <c r="AK375" s="7"/>
      <c r="AL375" s="7"/>
      <c r="AM375" s="7"/>
      <c r="AN375" s="7"/>
      <c r="AO375" s="7"/>
      <c r="AP375" s="7"/>
      <c r="AQ375" s="7"/>
      <c r="AR375" s="7"/>
      <c r="AS375" s="7"/>
      <c r="AT375" s="7"/>
      <c r="AU375" s="7"/>
    </row>
    <row r="376" spans="1:47">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c r="AA376" s="7"/>
      <c r="AB376" s="7"/>
      <c r="AC376" s="7"/>
      <c r="AD376" s="7"/>
      <c r="AE376" s="7"/>
      <c r="AF376" s="7"/>
      <c r="AG376" s="7"/>
      <c r="AH376" s="7"/>
      <c r="AI376" s="7"/>
      <c r="AJ376" s="7"/>
      <c r="AK376" s="7"/>
      <c r="AL376" s="7"/>
      <c r="AM376" s="7"/>
      <c r="AN376" s="7"/>
      <c r="AO376" s="7"/>
      <c r="AP376" s="7"/>
      <c r="AQ376" s="7"/>
      <c r="AR376" s="7"/>
      <c r="AS376" s="7"/>
      <c r="AT376" s="7"/>
      <c r="AU376" s="7"/>
    </row>
    <row r="377" spans="1:47">
      <c r="A377" s="7" t="s">
        <v>1788</v>
      </c>
      <c r="B377" s="7"/>
      <c r="C377" s="7"/>
      <c r="D377" s="7"/>
      <c r="E377" s="7"/>
      <c r="F377" s="7"/>
      <c r="G377" s="7"/>
      <c r="H377" s="7"/>
      <c r="I377" s="7"/>
      <c r="J377" s="7"/>
      <c r="K377" s="7"/>
      <c r="L377" s="7"/>
      <c r="M377" s="7"/>
      <c r="N377" s="7"/>
      <c r="O377" s="7"/>
      <c r="P377" s="7"/>
      <c r="Q377" s="7"/>
      <c r="R377" s="7"/>
      <c r="S377" s="7"/>
      <c r="T377" s="7"/>
      <c r="U377" s="7"/>
      <c r="V377" s="7"/>
      <c r="W377" s="7"/>
      <c r="X377" s="7"/>
      <c r="Y377" s="7"/>
      <c r="Z377" s="7"/>
      <c r="AA377" s="7"/>
      <c r="AB377" s="7"/>
      <c r="AC377" s="7"/>
      <c r="AD377" s="7"/>
      <c r="AE377" s="7"/>
      <c r="AF377" s="7"/>
      <c r="AG377" s="7"/>
      <c r="AH377" s="7"/>
      <c r="AI377" s="7"/>
      <c r="AJ377" s="7"/>
      <c r="AK377" s="7"/>
      <c r="AL377" s="7"/>
      <c r="AM377" s="7"/>
      <c r="AN377" s="7"/>
      <c r="AO377" s="7"/>
      <c r="AP377" s="7"/>
      <c r="AQ377" s="7"/>
      <c r="AR377" s="7"/>
      <c r="AS377" s="7"/>
      <c r="AT377" s="7"/>
      <c r="AU377" s="7"/>
    </row>
    <row r="378" spans="1:47">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c r="AA378" s="7"/>
      <c r="AB378" s="7"/>
      <c r="AC378" s="7"/>
      <c r="AD378" s="7"/>
      <c r="AE378" s="7"/>
      <c r="AF378" s="7"/>
      <c r="AG378" s="7"/>
      <c r="AH378" s="7"/>
      <c r="AI378" s="7"/>
      <c r="AJ378" s="7"/>
      <c r="AK378" s="7"/>
      <c r="AL378" s="7"/>
      <c r="AM378" s="7"/>
      <c r="AN378" s="7"/>
      <c r="AO378" s="7"/>
      <c r="AP378" s="7"/>
      <c r="AQ378" s="7"/>
      <c r="AR378" s="7"/>
      <c r="AS378" s="7"/>
      <c r="AT378" s="7"/>
      <c r="AU378" s="7"/>
    </row>
    <row r="379" spans="1:47">
      <c r="A379" s="7" t="s">
        <v>1789</v>
      </c>
      <c r="B379" s="7"/>
      <c r="C379" s="7"/>
      <c r="D379" s="7"/>
      <c r="E379" s="7"/>
      <c r="F379" s="7"/>
      <c r="G379" s="7"/>
      <c r="H379" s="7"/>
      <c r="I379" s="7"/>
      <c r="J379" s="7"/>
      <c r="K379" s="7"/>
      <c r="L379" s="7"/>
      <c r="M379" s="7"/>
      <c r="N379" s="7"/>
      <c r="O379" s="7"/>
      <c r="P379" s="7"/>
      <c r="Q379" s="7"/>
      <c r="R379" s="7"/>
      <c r="S379" s="7"/>
      <c r="T379" s="7"/>
      <c r="U379" s="7"/>
      <c r="V379" s="7"/>
      <c r="W379" s="7"/>
      <c r="X379" s="7"/>
      <c r="Y379" s="7"/>
      <c r="Z379" s="7"/>
      <c r="AA379" s="7"/>
      <c r="AB379" s="7"/>
      <c r="AC379" s="7"/>
      <c r="AD379" s="7"/>
      <c r="AE379" s="7"/>
      <c r="AF379" s="7"/>
      <c r="AG379" s="7"/>
      <c r="AH379" s="7"/>
      <c r="AI379" s="7"/>
      <c r="AJ379" s="7"/>
      <c r="AK379" s="7"/>
      <c r="AL379" s="7"/>
      <c r="AM379" s="7"/>
      <c r="AN379" s="7"/>
      <c r="AO379" s="7"/>
      <c r="AP379" s="7"/>
      <c r="AQ379" s="7"/>
      <c r="AR379" s="7"/>
      <c r="AS379" s="7"/>
      <c r="AT379" s="7"/>
      <c r="AU379" s="7"/>
    </row>
    <row r="381" spans="1:47">
      <c r="A381" s="20" t="s">
        <v>2054</v>
      </c>
      <c r="B381" s="21" t="s">
        <v>2056</v>
      </c>
      <c r="C381" s="22" t="s">
        <v>2057</v>
      </c>
      <c r="D381" s="22" t="s">
        <v>2058</v>
      </c>
      <c r="E381" s="22" t="s">
        <v>2059</v>
      </c>
      <c r="F381" s="22" t="s">
        <v>2060</v>
      </c>
      <c r="G381" s="22" t="s">
        <v>2061</v>
      </c>
      <c r="H381" s="22" t="s">
        <v>2062</v>
      </c>
      <c r="I381" s="22" t="s">
        <v>2063</v>
      </c>
      <c r="J381" s="22" t="s">
        <v>2064</v>
      </c>
      <c r="K381" s="22" t="s">
        <v>2065</v>
      </c>
    </row>
    <row r="382" spans="1:47">
      <c r="A382" s="7" t="s">
        <v>2055</v>
      </c>
      <c r="B382" t="s">
        <v>2066</v>
      </c>
      <c r="C382" t="s">
        <v>2073</v>
      </c>
      <c r="D382" t="s">
        <v>2084</v>
      </c>
      <c r="E382" t="s">
        <v>2088</v>
      </c>
      <c r="F382" t="s">
        <v>2097</v>
      </c>
      <c r="G382" t="s">
        <v>2103</v>
      </c>
      <c r="H382" t="s">
        <v>779</v>
      </c>
      <c r="I382" t="s">
        <v>2121</v>
      </c>
      <c r="J382" t="s">
        <v>2126</v>
      </c>
    </row>
    <row r="383" spans="1:47">
      <c r="B383" t="s">
        <v>2067</v>
      </c>
      <c r="C383" t="s">
        <v>2074</v>
      </c>
      <c r="D383" t="s">
        <v>2085</v>
      </c>
      <c r="E383" t="s">
        <v>2089</v>
      </c>
      <c r="F383" t="s">
        <v>2098</v>
      </c>
      <c r="G383" t="s">
        <v>2104</v>
      </c>
      <c r="H383" t="s">
        <v>2113</v>
      </c>
      <c r="I383" t="s">
        <v>2122</v>
      </c>
      <c r="J383" t="s">
        <v>2909</v>
      </c>
    </row>
    <row r="384" spans="1:47">
      <c r="B384" t="s">
        <v>2068</v>
      </c>
      <c r="C384" t="s">
        <v>2075</v>
      </c>
      <c r="D384" t="s">
        <v>2086</v>
      </c>
      <c r="E384" t="s">
        <v>2090</v>
      </c>
      <c r="F384" t="s">
        <v>2900</v>
      </c>
      <c r="G384" t="s">
        <v>2105</v>
      </c>
      <c r="H384" t="s">
        <v>2114</v>
      </c>
      <c r="I384" t="s">
        <v>2123</v>
      </c>
      <c r="J384" t="s">
        <v>2910</v>
      </c>
    </row>
    <row r="385" spans="2:10">
      <c r="B385" t="s">
        <v>2891</v>
      </c>
      <c r="C385" t="s">
        <v>2076</v>
      </c>
      <c r="D385" t="s">
        <v>2087</v>
      </c>
      <c r="E385" t="s">
        <v>767</v>
      </c>
      <c r="F385" t="s">
        <v>2099</v>
      </c>
      <c r="G385" t="s">
        <v>2106</v>
      </c>
      <c r="H385" t="s">
        <v>2902</v>
      </c>
      <c r="I385" t="s">
        <v>2124</v>
      </c>
      <c r="J385" t="s">
        <v>2911</v>
      </c>
    </row>
    <row r="386" spans="2:10">
      <c r="B386" t="s">
        <v>2892</v>
      </c>
      <c r="C386" t="s">
        <v>2077</v>
      </c>
      <c r="E386" t="s">
        <v>2091</v>
      </c>
      <c r="F386" t="s">
        <v>2100</v>
      </c>
      <c r="G386" t="s">
        <v>2889</v>
      </c>
      <c r="H386" t="s">
        <v>2903</v>
      </c>
      <c r="I386" t="s">
        <v>2125</v>
      </c>
      <c r="J386" t="s">
        <v>2912</v>
      </c>
    </row>
    <row r="387" spans="2:10">
      <c r="B387" t="s">
        <v>2069</v>
      </c>
      <c r="C387" t="s">
        <v>2895</v>
      </c>
      <c r="E387" t="s">
        <v>2897</v>
      </c>
      <c r="F387" t="s">
        <v>2101</v>
      </c>
      <c r="G387" t="s">
        <v>2890</v>
      </c>
      <c r="H387" t="s">
        <v>2904</v>
      </c>
      <c r="I387" t="s">
        <v>2908</v>
      </c>
      <c r="J387" t="s">
        <v>2127</v>
      </c>
    </row>
    <row r="388" spans="2:10">
      <c r="B388" t="s">
        <v>2070</v>
      </c>
      <c r="C388" t="s">
        <v>2896</v>
      </c>
      <c r="E388" t="s">
        <v>2898</v>
      </c>
      <c r="F388" t="s">
        <v>2901</v>
      </c>
      <c r="G388" t="s">
        <v>2107</v>
      </c>
      <c r="H388" t="s">
        <v>2115</v>
      </c>
      <c r="J388" t="s">
        <v>2128</v>
      </c>
    </row>
    <row r="389" spans="2:10">
      <c r="B389" t="s">
        <v>2071</v>
      </c>
      <c r="C389" t="s">
        <v>2078</v>
      </c>
      <c r="E389" t="s">
        <v>2092</v>
      </c>
      <c r="F389" t="s">
        <v>2102</v>
      </c>
      <c r="G389" t="s">
        <v>2108</v>
      </c>
      <c r="H389" t="s">
        <v>2116</v>
      </c>
      <c r="J389" t="s">
        <v>2129</v>
      </c>
    </row>
    <row r="390" spans="2:10">
      <c r="B390" t="s">
        <v>2072</v>
      </c>
      <c r="C390" t="s">
        <v>2079</v>
      </c>
      <c r="E390" t="s">
        <v>2093</v>
      </c>
      <c r="G390" t="s">
        <v>2109</v>
      </c>
      <c r="H390" t="s">
        <v>2117</v>
      </c>
      <c r="J390" t="s">
        <v>2913</v>
      </c>
    </row>
    <row r="391" spans="2:10">
      <c r="B391" t="s">
        <v>2893</v>
      </c>
      <c r="C391" t="s">
        <v>2080</v>
      </c>
      <c r="E391" t="s">
        <v>2899</v>
      </c>
      <c r="G391" t="s">
        <v>2110</v>
      </c>
      <c r="H391" t="s">
        <v>2118</v>
      </c>
      <c r="J391" t="s">
        <v>2914</v>
      </c>
    </row>
    <row r="392" spans="2:10">
      <c r="B392" t="s">
        <v>2894</v>
      </c>
      <c r="C392" t="s">
        <v>2081</v>
      </c>
      <c r="E392" t="s">
        <v>2094</v>
      </c>
      <c r="G392" t="s">
        <v>2111</v>
      </c>
      <c r="H392" t="s">
        <v>2905</v>
      </c>
      <c r="J392" t="s">
        <v>2130</v>
      </c>
    </row>
    <row r="393" spans="2:10">
      <c r="C393" t="s">
        <v>2082</v>
      </c>
      <c r="E393" t="s">
        <v>2095</v>
      </c>
      <c r="G393" t="s">
        <v>2112</v>
      </c>
      <c r="H393" t="s">
        <v>2906</v>
      </c>
      <c r="J393" t="s">
        <v>2915</v>
      </c>
    </row>
    <row r="394" spans="2:10">
      <c r="C394" t="s">
        <v>2083</v>
      </c>
      <c r="E394" t="s">
        <v>2096</v>
      </c>
      <c r="H394" t="s">
        <v>2907</v>
      </c>
    </row>
    <row r="395" spans="2:10">
      <c r="H395" t="s">
        <v>2119</v>
      </c>
    </row>
    <row r="396" spans="2:10">
      <c r="H396" t="s">
        <v>2120</v>
      </c>
    </row>
  </sheetData>
  <phoneticPr fontId="2"/>
  <pageMargins left="0.7" right="0.7" top="0.75" bottom="0.75" header="0.3" footer="0.3"/>
  <pageSetup paperSize="9" orientation="portrait" horizontalDpi="0" verticalDpi="0" r:id="rId1"/>
  <legacyDrawing r:id="rId2"/>
  <tableParts count="26">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5622D-D288-431C-9E61-17EC88949380}">
  <sheetPr>
    <tabColor theme="9" tint="0.59999389629810485"/>
  </sheetPr>
  <dimension ref="A1:I990"/>
  <sheetViews>
    <sheetView workbookViewId="0">
      <pane ySplit="2" topLeftCell="A3" activePane="bottomLeft" state="frozen"/>
      <selection pane="bottomLeft" activeCell="B1" sqref="B1"/>
    </sheetView>
  </sheetViews>
  <sheetFormatPr defaultRowHeight="18"/>
  <cols>
    <col min="2" max="2" width="37.69921875" customWidth="1"/>
    <col min="3" max="3" width="44.09765625" style="29" customWidth="1"/>
    <col min="4" max="4" width="30" customWidth="1"/>
    <col min="5" max="5" width="36.69921875" customWidth="1"/>
    <col min="6" max="6" width="30.5" customWidth="1"/>
    <col min="7" max="7" width="42.796875" customWidth="1"/>
    <col min="8" max="8" width="27.19921875" customWidth="1"/>
    <col min="9" max="9" width="62.8984375" customWidth="1"/>
  </cols>
  <sheetData>
    <row r="1" spans="1:9" ht="54.6" customHeight="1">
      <c r="B1" s="85" t="s">
        <v>4879</v>
      </c>
    </row>
    <row r="2" spans="1:9">
      <c r="A2" s="73" t="s">
        <v>3243</v>
      </c>
      <c r="B2" s="73" t="s">
        <v>3244</v>
      </c>
      <c r="C2" s="74" t="s">
        <v>3245</v>
      </c>
      <c r="D2" s="75" t="s">
        <v>3246</v>
      </c>
      <c r="E2" s="76" t="s">
        <v>3247</v>
      </c>
      <c r="F2" s="77" t="s">
        <v>3248</v>
      </c>
      <c r="G2" s="78" t="s">
        <v>3249</v>
      </c>
      <c r="H2" s="79" t="s">
        <v>3250</v>
      </c>
      <c r="I2" s="80" t="s">
        <v>3251</v>
      </c>
    </row>
    <row r="3" spans="1:9">
      <c r="A3" s="81" t="s">
        <v>3252</v>
      </c>
      <c r="B3" s="82" t="s">
        <v>3253</v>
      </c>
      <c r="C3" s="82" t="s">
        <v>3254</v>
      </c>
      <c r="D3" s="82" t="s">
        <v>3254</v>
      </c>
      <c r="E3" s="82" t="s">
        <v>3254</v>
      </c>
      <c r="F3" s="82" t="s">
        <v>3254</v>
      </c>
      <c r="G3" s="82" t="s">
        <v>3254</v>
      </c>
      <c r="H3" s="82" t="s">
        <v>3254</v>
      </c>
      <c r="I3" s="82" t="s">
        <v>3255</v>
      </c>
    </row>
    <row r="4" spans="1:9">
      <c r="A4" s="81" t="s">
        <v>3256</v>
      </c>
      <c r="B4" s="82" t="s">
        <v>3253</v>
      </c>
      <c r="C4" s="82" t="s">
        <v>3257</v>
      </c>
      <c r="D4" s="82" t="s">
        <v>3254</v>
      </c>
      <c r="E4" s="82" t="s">
        <v>3254</v>
      </c>
      <c r="F4" s="82" t="s">
        <v>3254</v>
      </c>
      <c r="G4" s="81" t="s">
        <v>3254</v>
      </c>
      <c r="H4" s="82" t="s">
        <v>3254</v>
      </c>
      <c r="I4" s="82" t="s">
        <v>3257</v>
      </c>
    </row>
    <row r="5" spans="1:9">
      <c r="A5" s="81" t="s">
        <v>3258</v>
      </c>
      <c r="B5" s="82" t="s">
        <v>3253</v>
      </c>
      <c r="C5" s="82" t="s">
        <v>0</v>
      </c>
      <c r="D5" s="82" t="s">
        <v>3254</v>
      </c>
      <c r="E5" s="82" t="s">
        <v>3254</v>
      </c>
      <c r="F5" s="82" t="s">
        <v>3254</v>
      </c>
      <c r="G5" s="82" t="s">
        <v>3254</v>
      </c>
      <c r="H5" s="82" t="s">
        <v>3254</v>
      </c>
      <c r="I5" s="82" t="s">
        <v>0</v>
      </c>
    </row>
    <row r="6" spans="1:9">
      <c r="A6" s="81" t="s">
        <v>3259</v>
      </c>
      <c r="B6" s="82" t="s">
        <v>3253</v>
      </c>
      <c r="C6" s="82" t="s">
        <v>1</v>
      </c>
      <c r="D6" s="82" t="s">
        <v>3254</v>
      </c>
      <c r="E6" s="82" t="s">
        <v>3254</v>
      </c>
      <c r="F6" s="82" t="s">
        <v>3254</v>
      </c>
      <c r="G6" s="82" t="s">
        <v>3254</v>
      </c>
      <c r="H6" s="82" t="s">
        <v>3254</v>
      </c>
      <c r="I6" s="82" t="s">
        <v>1</v>
      </c>
    </row>
    <row r="7" spans="1:9" ht="36">
      <c r="A7" s="81" t="s">
        <v>3260</v>
      </c>
      <c r="B7" s="82" t="s">
        <v>3261</v>
      </c>
      <c r="C7" s="82" t="s">
        <v>3254</v>
      </c>
      <c r="D7" s="82" t="s">
        <v>3254</v>
      </c>
      <c r="E7" s="82" t="s">
        <v>3254</v>
      </c>
      <c r="F7" s="82" t="s">
        <v>3254</v>
      </c>
      <c r="G7" s="82" t="s">
        <v>3254</v>
      </c>
      <c r="H7" s="82" t="s">
        <v>3254</v>
      </c>
      <c r="I7" s="82" t="s">
        <v>3262</v>
      </c>
    </row>
    <row r="8" spans="1:9" ht="36">
      <c r="A8" s="81" t="s">
        <v>3263</v>
      </c>
      <c r="B8" s="82" t="s">
        <v>3261</v>
      </c>
      <c r="C8" s="82" t="s">
        <v>1906</v>
      </c>
      <c r="D8" s="82"/>
      <c r="E8" s="82" t="s">
        <v>3254</v>
      </c>
      <c r="F8" s="82" t="s">
        <v>3254</v>
      </c>
      <c r="G8" s="82" t="s">
        <v>3254</v>
      </c>
      <c r="H8" s="82" t="s">
        <v>3254</v>
      </c>
      <c r="I8" s="82" t="s">
        <v>1906</v>
      </c>
    </row>
    <row r="9" spans="1:9" ht="36">
      <c r="A9" s="81" t="s">
        <v>3264</v>
      </c>
      <c r="B9" s="82" t="s">
        <v>3261</v>
      </c>
      <c r="C9" s="82" t="s">
        <v>1906</v>
      </c>
      <c r="D9" s="82" t="s">
        <v>2</v>
      </c>
      <c r="E9" s="82" t="s">
        <v>3254</v>
      </c>
      <c r="F9" s="82" t="s">
        <v>3254</v>
      </c>
      <c r="G9" s="82" t="s">
        <v>3254</v>
      </c>
      <c r="H9" s="82" t="s">
        <v>3254</v>
      </c>
      <c r="I9" s="82" t="s">
        <v>2</v>
      </c>
    </row>
    <row r="10" spans="1:9" ht="54">
      <c r="A10" s="81" t="s">
        <v>3265</v>
      </c>
      <c r="B10" s="82" t="s">
        <v>3261</v>
      </c>
      <c r="C10" s="82" t="s">
        <v>1906</v>
      </c>
      <c r="D10" s="82" t="s">
        <v>3</v>
      </c>
      <c r="E10" s="82" t="s">
        <v>3254</v>
      </c>
      <c r="F10" s="82" t="s">
        <v>3254</v>
      </c>
      <c r="G10" s="82" t="s">
        <v>3254</v>
      </c>
      <c r="H10" s="82" t="s">
        <v>3254</v>
      </c>
      <c r="I10" s="82" t="s">
        <v>3</v>
      </c>
    </row>
    <row r="11" spans="1:9" ht="54">
      <c r="A11" s="81" t="s">
        <v>3266</v>
      </c>
      <c r="B11" s="82" t="s">
        <v>3261</v>
      </c>
      <c r="C11" s="82" t="s">
        <v>1906</v>
      </c>
      <c r="D11" s="82" t="s">
        <v>172</v>
      </c>
      <c r="E11" s="82" t="s">
        <v>3254</v>
      </c>
      <c r="F11" s="82" t="s">
        <v>3254</v>
      </c>
      <c r="G11" s="82" t="s">
        <v>3254</v>
      </c>
      <c r="H11" s="82" t="s">
        <v>3254</v>
      </c>
      <c r="I11" s="82" t="s">
        <v>172</v>
      </c>
    </row>
    <row r="12" spans="1:9">
      <c r="A12" s="81" t="s">
        <v>3267</v>
      </c>
      <c r="B12" s="82" t="s">
        <v>3268</v>
      </c>
      <c r="C12" s="82" t="s">
        <v>3254</v>
      </c>
      <c r="D12" s="82" t="s">
        <v>3254</v>
      </c>
      <c r="E12" s="82" t="s">
        <v>3254</v>
      </c>
      <c r="F12" s="82" t="s">
        <v>3254</v>
      </c>
      <c r="G12" s="82" t="s">
        <v>3254</v>
      </c>
      <c r="H12" s="82" t="s">
        <v>3254</v>
      </c>
      <c r="I12" s="82" t="s">
        <v>3269</v>
      </c>
    </row>
    <row r="13" spans="1:9" ht="36">
      <c r="A13" s="81" t="s">
        <v>3270</v>
      </c>
      <c r="B13" s="82" t="s">
        <v>3268</v>
      </c>
      <c r="C13" s="82" t="s">
        <v>186</v>
      </c>
      <c r="D13" s="82" t="s">
        <v>3254</v>
      </c>
      <c r="E13" s="82" t="s">
        <v>3254</v>
      </c>
      <c r="F13" s="82" t="s">
        <v>3254</v>
      </c>
      <c r="G13" s="82" t="s">
        <v>3254</v>
      </c>
      <c r="H13" s="82" t="s">
        <v>3254</v>
      </c>
      <c r="I13" s="82" t="s">
        <v>186</v>
      </c>
    </row>
    <row r="14" spans="1:9" ht="36">
      <c r="A14" s="81" t="s">
        <v>3271</v>
      </c>
      <c r="B14" s="82" t="s">
        <v>3268</v>
      </c>
      <c r="C14" s="82" t="s">
        <v>186</v>
      </c>
      <c r="D14" s="82" t="s">
        <v>185</v>
      </c>
      <c r="E14" s="82" t="s">
        <v>3254</v>
      </c>
      <c r="F14" s="82" t="s">
        <v>3254</v>
      </c>
      <c r="G14" s="82" t="s">
        <v>3254</v>
      </c>
      <c r="H14" s="82" t="s">
        <v>3254</v>
      </c>
      <c r="I14" s="82" t="s">
        <v>185</v>
      </c>
    </row>
    <row r="15" spans="1:9" ht="36">
      <c r="A15" s="81" t="s">
        <v>3272</v>
      </c>
      <c r="B15" s="82" t="s">
        <v>3268</v>
      </c>
      <c r="C15" s="82" t="s">
        <v>186</v>
      </c>
      <c r="D15" s="82" t="s">
        <v>185</v>
      </c>
      <c r="E15" s="82" t="s">
        <v>191</v>
      </c>
      <c r="F15" s="82" t="s">
        <v>3254</v>
      </c>
      <c r="G15" s="82" t="s">
        <v>3254</v>
      </c>
      <c r="H15" s="82" t="s">
        <v>3254</v>
      </c>
      <c r="I15" s="82" t="s">
        <v>191</v>
      </c>
    </row>
    <row r="16" spans="1:9" ht="36">
      <c r="A16" s="81" t="s">
        <v>3273</v>
      </c>
      <c r="B16" s="82" t="s">
        <v>3268</v>
      </c>
      <c r="C16" s="82" t="s">
        <v>186</v>
      </c>
      <c r="D16" s="82" t="s">
        <v>185</v>
      </c>
      <c r="E16" s="82" t="s">
        <v>192</v>
      </c>
      <c r="F16" s="82" t="s">
        <v>3254</v>
      </c>
      <c r="G16" s="82" t="s">
        <v>3254</v>
      </c>
      <c r="H16" s="82" t="s">
        <v>3254</v>
      </c>
      <c r="I16" s="82" t="s">
        <v>192</v>
      </c>
    </row>
    <row r="17" spans="1:9" ht="36">
      <c r="A17" s="81" t="s">
        <v>3274</v>
      </c>
      <c r="B17" s="82" t="s">
        <v>3268</v>
      </c>
      <c r="C17" s="82" t="s">
        <v>186</v>
      </c>
      <c r="D17" s="82" t="s">
        <v>185</v>
      </c>
      <c r="E17" s="82" t="s">
        <v>193</v>
      </c>
      <c r="F17" s="82" t="s">
        <v>3254</v>
      </c>
      <c r="G17" s="82" t="s">
        <v>3254</v>
      </c>
      <c r="H17" s="82" t="s">
        <v>3254</v>
      </c>
      <c r="I17" s="82" t="s">
        <v>193</v>
      </c>
    </row>
    <row r="18" spans="1:9" ht="36">
      <c r="A18" s="81" t="s">
        <v>3275</v>
      </c>
      <c r="B18" s="82" t="s">
        <v>3268</v>
      </c>
      <c r="C18" s="82" t="s">
        <v>187</v>
      </c>
      <c r="D18" s="82" t="s">
        <v>3254</v>
      </c>
      <c r="E18" s="82" t="s">
        <v>3254</v>
      </c>
      <c r="F18" s="82" t="s">
        <v>3254</v>
      </c>
      <c r="G18" s="82" t="s">
        <v>3254</v>
      </c>
      <c r="H18" s="82" t="s">
        <v>3254</v>
      </c>
      <c r="I18" s="82" t="s">
        <v>187</v>
      </c>
    </row>
    <row r="19" spans="1:9" ht="36">
      <c r="A19" s="81" t="s">
        <v>3276</v>
      </c>
      <c r="B19" s="82" t="s">
        <v>3268</v>
      </c>
      <c r="C19" s="82" t="s">
        <v>187</v>
      </c>
      <c r="D19" s="82" t="s">
        <v>184</v>
      </c>
      <c r="E19" s="82" t="s">
        <v>3254</v>
      </c>
      <c r="F19" s="82" t="s">
        <v>3254</v>
      </c>
      <c r="G19" s="82" t="s">
        <v>3254</v>
      </c>
      <c r="H19" s="82" t="s">
        <v>3254</v>
      </c>
      <c r="I19" s="82" t="s">
        <v>184</v>
      </c>
    </row>
    <row r="20" spans="1:9" ht="36">
      <c r="A20" s="81" t="s">
        <v>3277</v>
      </c>
      <c r="B20" s="82" t="s">
        <v>3268</v>
      </c>
      <c r="C20" s="82" t="s">
        <v>187</v>
      </c>
      <c r="D20" s="82" t="s">
        <v>184</v>
      </c>
      <c r="E20" s="82" t="s">
        <v>188</v>
      </c>
      <c r="F20" s="82" t="s">
        <v>3254</v>
      </c>
      <c r="G20" s="82" t="s">
        <v>3254</v>
      </c>
      <c r="H20" s="82" t="s">
        <v>3254</v>
      </c>
      <c r="I20" s="82" t="s">
        <v>188</v>
      </c>
    </row>
    <row r="21" spans="1:9" ht="36">
      <c r="A21" s="81" t="s">
        <v>3278</v>
      </c>
      <c r="B21" s="82" t="s">
        <v>3268</v>
      </c>
      <c r="C21" s="82" t="s">
        <v>187</v>
      </c>
      <c r="D21" s="82" t="s">
        <v>184</v>
      </c>
      <c r="E21" s="82" t="s">
        <v>189</v>
      </c>
      <c r="F21" s="82" t="s">
        <v>3254</v>
      </c>
      <c r="G21" s="82" t="s">
        <v>3254</v>
      </c>
      <c r="H21" s="82" t="s">
        <v>3254</v>
      </c>
      <c r="I21" s="82" t="s">
        <v>189</v>
      </c>
    </row>
    <row r="22" spans="1:9" ht="36">
      <c r="A22" s="81" t="s">
        <v>3279</v>
      </c>
      <c r="B22" s="82" t="s">
        <v>3268</v>
      </c>
      <c r="C22" s="82" t="s">
        <v>187</v>
      </c>
      <c r="D22" s="82" t="s">
        <v>184</v>
      </c>
      <c r="E22" s="82" t="s">
        <v>190</v>
      </c>
      <c r="F22" s="82" t="s">
        <v>3254</v>
      </c>
      <c r="G22" s="82" t="s">
        <v>3254</v>
      </c>
      <c r="H22" s="82" t="s">
        <v>3254</v>
      </c>
      <c r="I22" s="82" t="s">
        <v>190</v>
      </c>
    </row>
    <row r="23" spans="1:9" ht="36">
      <c r="A23" s="81" t="s">
        <v>3280</v>
      </c>
      <c r="B23" s="82" t="s">
        <v>3281</v>
      </c>
      <c r="C23" s="82" t="s">
        <v>3254</v>
      </c>
      <c r="D23" s="82" t="s">
        <v>3254</v>
      </c>
      <c r="E23" s="82" t="s">
        <v>3254</v>
      </c>
      <c r="F23" s="82" t="s">
        <v>3254</v>
      </c>
      <c r="G23" s="82" t="s">
        <v>3254</v>
      </c>
      <c r="H23" s="82" t="s">
        <v>3254</v>
      </c>
      <c r="I23" s="82" t="s">
        <v>3282</v>
      </c>
    </row>
    <row r="24" spans="1:9" ht="36">
      <c r="A24" s="81" t="s">
        <v>3283</v>
      </c>
      <c r="B24" s="82" t="s">
        <v>3281</v>
      </c>
      <c r="C24" s="82" t="s">
        <v>228</v>
      </c>
      <c r="D24" s="82" t="s">
        <v>3254</v>
      </c>
      <c r="E24" s="82" t="s">
        <v>3254</v>
      </c>
      <c r="F24" s="82" t="s">
        <v>3254</v>
      </c>
      <c r="G24" s="82" t="s">
        <v>3254</v>
      </c>
      <c r="H24" s="82" t="s">
        <v>3254</v>
      </c>
      <c r="I24" s="82" t="s">
        <v>228</v>
      </c>
    </row>
    <row r="25" spans="1:9" ht="36">
      <c r="A25" s="81" t="s">
        <v>3284</v>
      </c>
      <c r="B25" s="82" t="s">
        <v>3281</v>
      </c>
      <c r="C25" s="82" t="s">
        <v>229</v>
      </c>
      <c r="D25" s="82" t="s">
        <v>3254</v>
      </c>
      <c r="E25" s="82" t="s">
        <v>3254</v>
      </c>
      <c r="F25" s="82" t="s">
        <v>3254</v>
      </c>
      <c r="G25" s="82" t="s">
        <v>3254</v>
      </c>
      <c r="H25" s="82" t="s">
        <v>3254</v>
      </c>
      <c r="I25" s="82" t="s">
        <v>229</v>
      </c>
    </row>
    <row r="26" spans="1:9" ht="36">
      <c r="A26" s="81" t="s">
        <v>3285</v>
      </c>
      <c r="B26" s="82" t="s">
        <v>3281</v>
      </c>
      <c r="C26" s="82" t="s">
        <v>230</v>
      </c>
      <c r="D26" s="82" t="s">
        <v>3254</v>
      </c>
      <c r="E26" s="82" t="s">
        <v>3254</v>
      </c>
      <c r="F26" s="82" t="s">
        <v>3254</v>
      </c>
      <c r="G26" s="82" t="s">
        <v>3254</v>
      </c>
      <c r="H26" s="82" t="s">
        <v>3254</v>
      </c>
      <c r="I26" s="82" t="s">
        <v>230</v>
      </c>
    </row>
    <row r="27" spans="1:9" ht="36">
      <c r="A27" s="81" t="s">
        <v>3286</v>
      </c>
      <c r="B27" s="82" t="s">
        <v>3281</v>
      </c>
      <c r="C27" s="82" t="s">
        <v>231</v>
      </c>
      <c r="D27" s="82" t="s">
        <v>3254</v>
      </c>
      <c r="E27" s="82" t="s">
        <v>3254</v>
      </c>
      <c r="F27" s="82" t="s">
        <v>3254</v>
      </c>
      <c r="G27" s="82" t="s">
        <v>3254</v>
      </c>
      <c r="H27" s="82" t="s">
        <v>3254</v>
      </c>
      <c r="I27" s="82" t="s">
        <v>231</v>
      </c>
    </row>
    <row r="28" spans="1:9" ht="36">
      <c r="A28" s="81" t="s">
        <v>3287</v>
      </c>
      <c r="B28" s="82" t="s">
        <v>3281</v>
      </c>
      <c r="C28" s="82" t="s">
        <v>232</v>
      </c>
      <c r="D28" s="82" t="s">
        <v>3254</v>
      </c>
      <c r="E28" s="82" t="s">
        <v>3254</v>
      </c>
      <c r="F28" s="82" t="s">
        <v>3254</v>
      </c>
      <c r="G28" s="82" t="s">
        <v>3254</v>
      </c>
      <c r="H28" s="82" t="s">
        <v>3254</v>
      </c>
      <c r="I28" s="82" t="s">
        <v>232</v>
      </c>
    </row>
    <row r="29" spans="1:9" ht="36">
      <c r="A29" s="81" t="s">
        <v>3288</v>
      </c>
      <c r="B29" s="82" t="s">
        <v>3281</v>
      </c>
      <c r="C29" s="82" t="s">
        <v>233</v>
      </c>
      <c r="D29" s="82" t="s">
        <v>3254</v>
      </c>
      <c r="E29" s="82" t="s">
        <v>3254</v>
      </c>
      <c r="F29" s="82" t="s">
        <v>3254</v>
      </c>
      <c r="G29" s="82" t="s">
        <v>3254</v>
      </c>
      <c r="H29" s="82" t="s">
        <v>3254</v>
      </c>
      <c r="I29" s="82" t="s">
        <v>233</v>
      </c>
    </row>
    <row r="30" spans="1:9" ht="36">
      <c r="A30" s="81" t="s">
        <v>3289</v>
      </c>
      <c r="B30" s="82" t="s">
        <v>3281</v>
      </c>
      <c r="C30" s="82" t="s">
        <v>234</v>
      </c>
      <c r="D30" s="82" t="s">
        <v>3254</v>
      </c>
      <c r="E30" s="82" t="s">
        <v>3254</v>
      </c>
      <c r="F30" s="82" t="s">
        <v>3254</v>
      </c>
      <c r="G30" s="82" t="s">
        <v>3254</v>
      </c>
      <c r="H30" s="82" t="s">
        <v>3254</v>
      </c>
      <c r="I30" s="82" t="s">
        <v>234</v>
      </c>
    </row>
    <row r="31" spans="1:9" ht="36">
      <c r="A31" s="81" t="s">
        <v>3290</v>
      </c>
      <c r="B31" s="82" t="s">
        <v>3281</v>
      </c>
      <c r="C31" s="82" t="s">
        <v>235</v>
      </c>
      <c r="D31" s="82" t="s">
        <v>3254</v>
      </c>
      <c r="E31" s="82" t="s">
        <v>3254</v>
      </c>
      <c r="F31" s="82" t="s">
        <v>3254</v>
      </c>
      <c r="G31" s="82" t="s">
        <v>3254</v>
      </c>
      <c r="H31" s="82" t="s">
        <v>3254</v>
      </c>
      <c r="I31" s="82" t="s">
        <v>235</v>
      </c>
    </row>
    <row r="32" spans="1:9" ht="36">
      <c r="A32" s="81" t="s">
        <v>3291</v>
      </c>
      <c r="B32" s="82" t="s">
        <v>3281</v>
      </c>
      <c r="C32" s="82" t="s">
        <v>236</v>
      </c>
      <c r="D32" s="82" t="s">
        <v>3254</v>
      </c>
      <c r="E32" s="82" t="s">
        <v>3254</v>
      </c>
      <c r="F32" s="82" t="s">
        <v>3254</v>
      </c>
      <c r="G32" s="82" t="s">
        <v>3254</v>
      </c>
      <c r="H32" s="82" t="s">
        <v>3254</v>
      </c>
      <c r="I32" s="82" t="s">
        <v>236</v>
      </c>
    </row>
    <row r="33" spans="1:9" ht="36">
      <c r="A33" s="81" t="s">
        <v>3292</v>
      </c>
      <c r="B33" s="82" t="s">
        <v>3281</v>
      </c>
      <c r="C33" s="82" t="s">
        <v>237</v>
      </c>
      <c r="D33" s="82" t="s">
        <v>3254</v>
      </c>
      <c r="E33" s="82" t="s">
        <v>3254</v>
      </c>
      <c r="F33" s="82" t="s">
        <v>3254</v>
      </c>
      <c r="G33" s="82" t="s">
        <v>3254</v>
      </c>
      <c r="H33" s="82" t="s">
        <v>3254</v>
      </c>
      <c r="I33" s="82" t="s">
        <v>237</v>
      </c>
    </row>
    <row r="34" spans="1:9" ht="36">
      <c r="A34" s="81" t="s">
        <v>3293</v>
      </c>
      <c r="B34" s="82" t="s">
        <v>3281</v>
      </c>
      <c r="C34" s="82" t="s">
        <v>238</v>
      </c>
      <c r="D34" s="82" t="s">
        <v>3254</v>
      </c>
      <c r="E34" s="82" t="s">
        <v>3254</v>
      </c>
      <c r="F34" s="82" t="s">
        <v>3254</v>
      </c>
      <c r="G34" s="82" t="s">
        <v>3254</v>
      </c>
      <c r="H34" s="82" t="s">
        <v>3254</v>
      </c>
      <c r="I34" s="82" t="s">
        <v>238</v>
      </c>
    </row>
    <row r="35" spans="1:9" ht="36">
      <c r="A35" s="81" t="s">
        <v>3294</v>
      </c>
      <c r="B35" s="82" t="s">
        <v>3281</v>
      </c>
      <c r="C35" s="82" t="s">
        <v>238</v>
      </c>
      <c r="D35" s="82" t="s">
        <v>241</v>
      </c>
      <c r="E35" s="82" t="s">
        <v>3254</v>
      </c>
      <c r="F35" s="82" t="s">
        <v>3254</v>
      </c>
      <c r="G35" s="82" t="s">
        <v>3254</v>
      </c>
      <c r="H35" s="82" t="s">
        <v>3254</v>
      </c>
      <c r="I35" s="82" t="s">
        <v>241</v>
      </c>
    </row>
    <row r="36" spans="1:9" ht="36">
      <c r="A36" s="81" t="s">
        <v>3295</v>
      </c>
      <c r="B36" s="82" t="s">
        <v>3281</v>
      </c>
      <c r="C36" s="82" t="s">
        <v>239</v>
      </c>
      <c r="D36" s="82" t="s">
        <v>3254</v>
      </c>
      <c r="E36" s="82" t="s">
        <v>3254</v>
      </c>
      <c r="F36" s="82" t="s">
        <v>3254</v>
      </c>
      <c r="G36" s="82" t="s">
        <v>3254</v>
      </c>
      <c r="H36" s="82" t="s">
        <v>3254</v>
      </c>
      <c r="I36" s="82" t="s">
        <v>239</v>
      </c>
    </row>
    <row r="37" spans="1:9" ht="36">
      <c r="A37" s="81" t="s">
        <v>3296</v>
      </c>
      <c r="B37" s="82" t="s">
        <v>3281</v>
      </c>
      <c r="C37" s="82" t="s">
        <v>239</v>
      </c>
      <c r="D37" s="82" t="s">
        <v>242</v>
      </c>
      <c r="E37" s="82" t="s">
        <v>3254</v>
      </c>
      <c r="F37" s="82" t="s">
        <v>3254</v>
      </c>
      <c r="G37" s="82" t="s">
        <v>3254</v>
      </c>
      <c r="H37" s="82" t="s">
        <v>3254</v>
      </c>
      <c r="I37" s="82" t="s">
        <v>242</v>
      </c>
    </row>
    <row r="38" spans="1:9" ht="36">
      <c r="A38" s="81" t="s">
        <v>3297</v>
      </c>
      <c r="B38" s="82" t="s">
        <v>3281</v>
      </c>
      <c r="C38" s="82" t="s">
        <v>239</v>
      </c>
      <c r="D38" s="82" t="s">
        <v>243</v>
      </c>
      <c r="E38" s="82" t="s">
        <v>3254</v>
      </c>
      <c r="F38" s="82" t="s">
        <v>3254</v>
      </c>
      <c r="G38" s="82" t="s">
        <v>3254</v>
      </c>
      <c r="H38" s="82" t="s">
        <v>3254</v>
      </c>
      <c r="I38" s="82" t="s">
        <v>243</v>
      </c>
    </row>
    <row r="39" spans="1:9" ht="36">
      <c r="A39" s="81" t="s">
        <v>3298</v>
      </c>
      <c r="B39" s="82" t="s">
        <v>3281</v>
      </c>
      <c r="C39" s="82" t="s">
        <v>239</v>
      </c>
      <c r="D39" s="82" t="s">
        <v>244</v>
      </c>
      <c r="E39" s="82" t="s">
        <v>3254</v>
      </c>
      <c r="F39" s="82" t="s">
        <v>3254</v>
      </c>
      <c r="G39" s="82" t="s">
        <v>3254</v>
      </c>
      <c r="H39" s="82" t="s">
        <v>3254</v>
      </c>
      <c r="I39" s="82" t="s">
        <v>244</v>
      </c>
    </row>
    <row r="40" spans="1:9" ht="36">
      <c r="A40" s="81" t="s">
        <v>3299</v>
      </c>
      <c r="B40" s="82" t="s">
        <v>3281</v>
      </c>
      <c r="C40" s="82" t="s">
        <v>240</v>
      </c>
      <c r="D40" s="82" t="s">
        <v>3254</v>
      </c>
      <c r="E40" s="82" t="s">
        <v>3254</v>
      </c>
      <c r="F40" s="82" t="s">
        <v>3254</v>
      </c>
      <c r="G40" s="82" t="s">
        <v>3254</v>
      </c>
      <c r="H40" s="82" t="s">
        <v>3254</v>
      </c>
      <c r="I40" s="82" t="s">
        <v>240</v>
      </c>
    </row>
    <row r="41" spans="1:9">
      <c r="A41" s="81" t="s">
        <v>3300</v>
      </c>
      <c r="B41" s="82" t="s">
        <v>3301</v>
      </c>
      <c r="C41" s="82" t="s">
        <v>3254</v>
      </c>
      <c r="D41" s="82" t="s">
        <v>3254</v>
      </c>
      <c r="E41" s="82" t="s">
        <v>3254</v>
      </c>
      <c r="F41" s="82" t="s">
        <v>3254</v>
      </c>
      <c r="G41" s="82" t="s">
        <v>3254</v>
      </c>
      <c r="H41" s="82" t="s">
        <v>3254</v>
      </c>
      <c r="I41" s="82" t="s">
        <v>3302</v>
      </c>
    </row>
    <row r="42" spans="1:9">
      <c r="A42" s="81" t="s">
        <v>3303</v>
      </c>
      <c r="B42" s="82" t="s">
        <v>3301</v>
      </c>
      <c r="C42" s="82" t="s">
        <v>452</v>
      </c>
      <c r="D42" s="82" t="s">
        <v>3254</v>
      </c>
      <c r="E42" s="82" t="s">
        <v>3254</v>
      </c>
      <c r="F42" s="82" t="s">
        <v>3254</v>
      </c>
      <c r="G42" s="82" t="s">
        <v>3254</v>
      </c>
      <c r="H42" s="82" t="s">
        <v>3254</v>
      </c>
      <c r="I42" s="82" t="s">
        <v>452</v>
      </c>
    </row>
    <row r="43" spans="1:9">
      <c r="A43" s="81" t="s">
        <v>3304</v>
      </c>
      <c r="B43" s="82" t="s">
        <v>3301</v>
      </c>
      <c r="C43" s="82" t="s">
        <v>453</v>
      </c>
      <c r="D43" s="82" t="s">
        <v>3254</v>
      </c>
      <c r="E43" s="82" t="s">
        <v>3254</v>
      </c>
      <c r="F43" s="82" t="s">
        <v>3254</v>
      </c>
      <c r="G43" s="82" t="s">
        <v>3254</v>
      </c>
      <c r="H43" s="82" t="s">
        <v>3254</v>
      </c>
      <c r="I43" s="82" t="s">
        <v>453</v>
      </c>
    </row>
    <row r="44" spans="1:9">
      <c r="A44" s="81" t="s">
        <v>3305</v>
      </c>
      <c r="B44" s="82" t="s">
        <v>3301</v>
      </c>
      <c r="C44" s="82" t="s">
        <v>454</v>
      </c>
      <c r="D44" s="82" t="s">
        <v>3254</v>
      </c>
      <c r="E44" s="82" t="s">
        <v>3254</v>
      </c>
      <c r="F44" s="82" t="s">
        <v>3254</v>
      </c>
      <c r="G44" s="82" t="s">
        <v>3254</v>
      </c>
      <c r="H44" s="82" t="s">
        <v>3254</v>
      </c>
      <c r="I44" s="82" t="s">
        <v>454</v>
      </c>
    </row>
    <row r="45" spans="1:9" ht="36">
      <c r="A45" s="81" t="s">
        <v>3306</v>
      </c>
      <c r="B45" s="82" t="s">
        <v>3301</v>
      </c>
      <c r="C45" s="82" t="s">
        <v>454</v>
      </c>
      <c r="D45" s="82" t="s">
        <v>459</v>
      </c>
      <c r="E45" s="82" t="s">
        <v>3254</v>
      </c>
      <c r="F45" s="82" t="s">
        <v>3254</v>
      </c>
      <c r="G45" s="82" t="s">
        <v>3254</v>
      </c>
      <c r="H45" s="82" t="s">
        <v>3254</v>
      </c>
      <c r="I45" s="82" t="s">
        <v>459</v>
      </c>
    </row>
    <row r="46" spans="1:9" ht="54">
      <c r="A46" s="81" t="s">
        <v>3307</v>
      </c>
      <c r="B46" s="82" t="s">
        <v>3301</v>
      </c>
      <c r="C46" s="82" t="s">
        <v>454</v>
      </c>
      <c r="D46" s="82" t="s">
        <v>460</v>
      </c>
      <c r="E46" s="82" t="s">
        <v>3254</v>
      </c>
      <c r="F46" s="82" t="s">
        <v>3254</v>
      </c>
      <c r="G46" s="82" t="s">
        <v>3254</v>
      </c>
      <c r="H46" s="82" t="s">
        <v>3254</v>
      </c>
      <c r="I46" s="82" t="s">
        <v>460</v>
      </c>
    </row>
    <row r="47" spans="1:9" ht="36">
      <c r="A47" s="81" t="s">
        <v>3308</v>
      </c>
      <c r="B47" s="82" t="s">
        <v>3301</v>
      </c>
      <c r="C47" s="82" t="s">
        <v>454</v>
      </c>
      <c r="D47" s="82" t="s">
        <v>461</v>
      </c>
      <c r="E47" s="82" t="s">
        <v>3254</v>
      </c>
      <c r="F47" s="82" t="s">
        <v>3254</v>
      </c>
      <c r="G47" s="82" t="s">
        <v>3254</v>
      </c>
      <c r="H47" s="82" t="s">
        <v>3254</v>
      </c>
      <c r="I47" s="82" t="s">
        <v>461</v>
      </c>
    </row>
    <row r="48" spans="1:9" ht="36">
      <c r="A48" s="81" t="s">
        <v>3309</v>
      </c>
      <c r="B48" s="82" t="s">
        <v>3301</v>
      </c>
      <c r="C48" s="82" t="s">
        <v>454</v>
      </c>
      <c r="D48" s="82" t="s">
        <v>462</v>
      </c>
      <c r="E48" s="82" t="s">
        <v>3254</v>
      </c>
      <c r="F48" s="82" t="s">
        <v>3254</v>
      </c>
      <c r="G48" s="82" t="s">
        <v>3254</v>
      </c>
      <c r="H48" s="82" t="s">
        <v>3254</v>
      </c>
      <c r="I48" s="82" t="s">
        <v>462</v>
      </c>
    </row>
    <row r="49" spans="1:9">
      <c r="A49" s="81" t="s">
        <v>3310</v>
      </c>
      <c r="B49" s="82" t="s">
        <v>3301</v>
      </c>
      <c r="C49" s="82" t="s">
        <v>455</v>
      </c>
      <c r="D49" s="82" t="s">
        <v>3254</v>
      </c>
      <c r="E49" s="82" t="s">
        <v>3254</v>
      </c>
      <c r="F49" s="82" t="s">
        <v>3254</v>
      </c>
      <c r="G49" s="82" t="s">
        <v>3254</v>
      </c>
      <c r="H49" s="82" t="s">
        <v>3254</v>
      </c>
      <c r="I49" s="82" t="s">
        <v>455</v>
      </c>
    </row>
    <row r="50" spans="1:9" ht="36">
      <c r="A50" s="81" t="s">
        <v>3311</v>
      </c>
      <c r="B50" s="82" t="s">
        <v>3301</v>
      </c>
      <c r="C50" s="82" t="s">
        <v>455</v>
      </c>
      <c r="D50" s="82" t="s">
        <v>463</v>
      </c>
      <c r="E50" s="82" t="s">
        <v>3254</v>
      </c>
      <c r="F50" s="82" t="s">
        <v>3254</v>
      </c>
      <c r="G50" s="82" t="s">
        <v>3254</v>
      </c>
      <c r="H50" s="82" t="s">
        <v>3254</v>
      </c>
      <c r="I50" s="82" t="s">
        <v>463</v>
      </c>
    </row>
    <row r="51" spans="1:9" ht="36">
      <c r="A51" s="81" t="s">
        <v>3312</v>
      </c>
      <c r="B51" s="82" t="s">
        <v>3301</v>
      </c>
      <c r="C51" s="82" t="s">
        <v>455</v>
      </c>
      <c r="D51" s="82" t="s">
        <v>464</v>
      </c>
      <c r="E51" s="82" t="s">
        <v>3254</v>
      </c>
      <c r="F51" s="82" t="s">
        <v>3254</v>
      </c>
      <c r="G51" s="82" t="s">
        <v>3254</v>
      </c>
      <c r="H51" s="82" t="s">
        <v>3254</v>
      </c>
      <c r="I51" s="82" t="s">
        <v>464</v>
      </c>
    </row>
    <row r="52" spans="1:9">
      <c r="A52" s="81" t="s">
        <v>3313</v>
      </c>
      <c r="B52" s="82" t="s">
        <v>3301</v>
      </c>
      <c r="C52" s="82" t="s">
        <v>456</v>
      </c>
      <c r="D52" s="82" t="s">
        <v>3254</v>
      </c>
      <c r="E52" s="82" t="s">
        <v>3254</v>
      </c>
      <c r="F52" s="82" t="s">
        <v>3254</v>
      </c>
      <c r="G52" s="82" t="s">
        <v>3254</v>
      </c>
      <c r="H52" s="82" t="s">
        <v>3254</v>
      </c>
      <c r="I52" s="82" t="s">
        <v>456</v>
      </c>
    </row>
    <row r="53" spans="1:9">
      <c r="A53" s="81" t="s">
        <v>3314</v>
      </c>
      <c r="B53" s="82" t="s">
        <v>3301</v>
      </c>
      <c r="C53" s="82" t="s">
        <v>457</v>
      </c>
      <c r="D53" s="82" t="s">
        <v>3254</v>
      </c>
      <c r="E53" s="82" t="s">
        <v>3254</v>
      </c>
      <c r="F53" s="82" t="s">
        <v>3254</v>
      </c>
      <c r="G53" s="82" t="s">
        <v>3254</v>
      </c>
      <c r="H53" s="82" t="s">
        <v>3254</v>
      </c>
      <c r="I53" s="82" t="s">
        <v>457</v>
      </c>
    </row>
    <row r="54" spans="1:9">
      <c r="A54" s="81" t="s">
        <v>3315</v>
      </c>
      <c r="B54" s="82" t="s">
        <v>3301</v>
      </c>
      <c r="C54" s="82" t="s">
        <v>458</v>
      </c>
      <c r="D54" s="82" t="s">
        <v>3254</v>
      </c>
      <c r="E54" s="82" t="s">
        <v>3254</v>
      </c>
      <c r="F54" s="82" t="s">
        <v>3254</v>
      </c>
      <c r="G54" s="82" t="s">
        <v>3254</v>
      </c>
      <c r="H54" s="82" t="s">
        <v>3254</v>
      </c>
      <c r="I54" s="82" t="s">
        <v>458</v>
      </c>
    </row>
    <row r="55" spans="1:9" ht="36">
      <c r="A55" s="81" t="s">
        <v>3316</v>
      </c>
      <c r="B55" s="82" t="s">
        <v>3301</v>
      </c>
      <c r="C55" s="82" t="s">
        <v>458</v>
      </c>
      <c r="D55" s="82" t="s">
        <v>465</v>
      </c>
      <c r="E55" s="82" t="s">
        <v>3254</v>
      </c>
      <c r="F55" s="82" t="s">
        <v>3254</v>
      </c>
      <c r="G55" s="82" t="s">
        <v>3254</v>
      </c>
      <c r="H55" s="82" t="s">
        <v>3254</v>
      </c>
      <c r="I55" s="82" t="s">
        <v>465</v>
      </c>
    </row>
    <row r="56" spans="1:9" ht="36">
      <c r="A56" s="81" t="s">
        <v>3317</v>
      </c>
      <c r="B56" s="82" t="s">
        <v>3301</v>
      </c>
      <c r="C56" s="82" t="s">
        <v>458</v>
      </c>
      <c r="D56" s="82" t="s">
        <v>466</v>
      </c>
      <c r="E56" s="82" t="s">
        <v>3254</v>
      </c>
      <c r="F56" s="82" t="s">
        <v>3254</v>
      </c>
      <c r="G56" s="82" t="s">
        <v>3254</v>
      </c>
      <c r="H56" s="82" t="s">
        <v>3254</v>
      </c>
      <c r="I56" s="82" t="s">
        <v>466</v>
      </c>
    </row>
    <row r="57" spans="1:9" ht="36">
      <c r="A57" s="81" t="s">
        <v>3318</v>
      </c>
      <c r="B57" s="82" t="s">
        <v>3301</v>
      </c>
      <c r="C57" s="82" t="s">
        <v>458</v>
      </c>
      <c r="D57" s="82" t="s">
        <v>467</v>
      </c>
      <c r="E57" s="82" t="s">
        <v>3254</v>
      </c>
      <c r="F57" s="82" t="s">
        <v>3254</v>
      </c>
      <c r="G57" s="82" t="s">
        <v>3254</v>
      </c>
      <c r="H57" s="82" t="s">
        <v>3254</v>
      </c>
      <c r="I57" s="82" t="s">
        <v>467</v>
      </c>
    </row>
    <row r="58" spans="1:9" ht="36">
      <c r="A58" s="81" t="s">
        <v>3319</v>
      </c>
      <c r="B58" s="82" t="s">
        <v>3301</v>
      </c>
      <c r="C58" s="82" t="s">
        <v>458</v>
      </c>
      <c r="D58" s="82" t="s">
        <v>468</v>
      </c>
      <c r="E58" s="82" t="s">
        <v>3254</v>
      </c>
      <c r="F58" s="82" t="s">
        <v>3254</v>
      </c>
      <c r="G58" s="82" t="s">
        <v>3254</v>
      </c>
      <c r="H58" s="82" t="s">
        <v>3254</v>
      </c>
      <c r="I58" s="82" t="s">
        <v>468</v>
      </c>
    </row>
    <row r="59" spans="1:9" ht="36">
      <c r="A59" s="81" t="s">
        <v>3320</v>
      </c>
      <c r="B59" s="82" t="s">
        <v>3301</v>
      </c>
      <c r="C59" s="82" t="s">
        <v>458</v>
      </c>
      <c r="D59" s="82" t="s">
        <v>469</v>
      </c>
      <c r="E59" s="82" t="s">
        <v>3254</v>
      </c>
      <c r="F59" s="82" t="s">
        <v>3254</v>
      </c>
      <c r="G59" s="82" t="s">
        <v>3254</v>
      </c>
      <c r="H59" s="82" t="s">
        <v>3254</v>
      </c>
      <c r="I59" s="82" t="s">
        <v>469</v>
      </c>
    </row>
    <row r="60" spans="1:9" ht="36">
      <c r="A60" s="81" t="s">
        <v>3321</v>
      </c>
      <c r="B60" s="82" t="s">
        <v>3301</v>
      </c>
      <c r="C60" s="82" t="s">
        <v>458</v>
      </c>
      <c r="D60" s="82" t="s">
        <v>470</v>
      </c>
      <c r="E60" s="82" t="s">
        <v>3254</v>
      </c>
      <c r="F60" s="82" t="s">
        <v>3254</v>
      </c>
      <c r="G60" s="82" t="s">
        <v>3254</v>
      </c>
      <c r="H60" s="82" t="s">
        <v>3254</v>
      </c>
      <c r="I60" s="82" t="s">
        <v>470</v>
      </c>
    </row>
    <row r="61" spans="1:9" ht="36">
      <c r="A61" s="81" t="s">
        <v>3322</v>
      </c>
      <c r="B61" s="82" t="s">
        <v>3301</v>
      </c>
      <c r="C61" s="82" t="s">
        <v>458</v>
      </c>
      <c r="D61" s="82" t="s">
        <v>471</v>
      </c>
      <c r="E61" s="82" t="s">
        <v>3254</v>
      </c>
      <c r="F61" s="82" t="s">
        <v>3254</v>
      </c>
      <c r="G61" s="82" t="s">
        <v>3254</v>
      </c>
      <c r="H61" s="82" t="s">
        <v>3254</v>
      </c>
      <c r="I61" s="82" t="s">
        <v>471</v>
      </c>
    </row>
    <row r="62" spans="1:9" ht="36">
      <c r="A62" s="81" t="s">
        <v>3323</v>
      </c>
      <c r="B62" s="82" t="s">
        <v>3301</v>
      </c>
      <c r="C62" s="82" t="s">
        <v>458</v>
      </c>
      <c r="D62" s="82" t="s">
        <v>472</v>
      </c>
      <c r="E62" s="82" t="s">
        <v>3254</v>
      </c>
      <c r="F62" s="82" t="s">
        <v>3254</v>
      </c>
      <c r="G62" s="82" t="s">
        <v>3254</v>
      </c>
      <c r="H62" s="82" t="s">
        <v>3254</v>
      </c>
      <c r="I62" s="82" t="s">
        <v>472</v>
      </c>
    </row>
    <row r="63" spans="1:9" ht="36">
      <c r="A63" s="81" t="s">
        <v>3324</v>
      </c>
      <c r="B63" s="82" t="s">
        <v>3301</v>
      </c>
      <c r="C63" s="82" t="s">
        <v>458</v>
      </c>
      <c r="D63" s="82" t="s">
        <v>473</v>
      </c>
      <c r="E63" s="82" t="s">
        <v>3254</v>
      </c>
      <c r="F63" s="82" t="s">
        <v>3254</v>
      </c>
      <c r="G63" s="82" t="s">
        <v>3254</v>
      </c>
      <c r="H63" s="82" t="s">
        <v>3254</v>
      </c>
      <c r="I63" s="82" t="s">
        <v>473</v>
      </c>
    </row>
    <row r="64" spans="1:9" ht="36">
      <c r="A64" s="81" t="s">
        <v>3325</v>
      </c>
      <c r="B64" s="82" t="s">
        <v>3301</v>
      </c>
      <c r="C64" s="82" t="s">
        <v>458</v>
      </c>
      <c r="D64" s="82" t="s">
        <v>474</v>
      </c>
      <c r="E64" s="82" t="s">
        <v>3254</v>
      </c>
      <c r="F64" s="82" t="s">
        <v>3254</v>
      </c>
      <c r="G64" s="82" t="s">
        <v>3254</v>
      </c>
      <c r="H64" s="82" t="s">
        <v>3254</v>
      </c>
      <c r="I64" s="82" t="s">
        <v>474</v>
      </c>
    </row>
    <row r="65" spans="1:9">
      <c r="A65" s="81" t="s">
        <v>3326</v>
      </c>
      <c r="B65" s="82" t="s">
        <v>3327</v>
      </c>
      <c r="C65" s="82" t="s">
        <v>3254</v>
      </c>
      <c r="D65" s="82" t="s">
        <v>3254</v>
      </c>
      <c r="E65" s="82" t="s">
        <v>3254</v>
      </c>
      <c r="F65" s="82" t="s">
        <v>3254</v>
      </c>
      <c r="G65" s="82" t="s">
        <v>3254</v>
      </c>
      <c r="H65" s="82" t="s">
        <v>3254</v>
      </c>
      <c r="I65" s="82" t="s">
        <v>2132</v>
      </c>
    </row>
    <row r="66" spans="1:9">
      <c r="A66" s="81" t="s">
        <v>3328</v>
      </c>
      <c r="B66" s="82" t="s">
        <v>3327</v>
      </c>
      <c r="C66" s="82" t="s">
        <v>149</v>
      </c>
      <c r="D66" s="82" t="s">
        <v>3254</v>
      </c>
      <c r="E66" s="82" t="s">
        <v>3254</v>
      </c>
      <c r="F66" s="82" t="s">
        <v>3254</v>
      </c>
      <c r="G66" s="82" t="s">
        <v>3254</v>
      </c>
      <c r="H66" s="82" t="s">
        <v>3254</v>
      </c>
      <c r="I66" s="82" t="s">
        <v>149</v>
      </c>
    </row>
    <row r="67" spans="1:9" ht="36">
      <c r="A67" s="81" t="s">
        <v>3329</v>
      </c>
      <c r="B67" s="82" t="s">
        <v>3327</v>
      </c>
      <c r="C67" s="82" t="s">
        <v>150</v>
      </c>
      <c r="D67" s="82" t="s">
        <v>3254</v>
      </c>
      <c r="E67" s="82" t="s">
        <v>3254</v>
      </c>
      <c r="F67" s="82" t="s">
        <v>3254</v>
      </c>
      <c r="G67" s="82" t="s">
        <v>3254</v>
      </c>
      <c r="H67" s="82" t="s">
        <v>3254</v>
      </c>
      <c r="I67" s="82" t="s">
        <v>150</v>
      </c>
    </row>
    <row r="68" spans="1:9" ht="36">
      <c r="A68" s="81" t="s">
        <v>3330</v>
      </c>
      <c r="B68" s="82" t="s">
        <v>3327</v>
      </c>
      <c r="C68" s="82" t="s">
        <v>151</v>
      </c>
      <c r="D68" s="82" t="s">
        <v>3254</v>
      </c>
      <c r="E68" s="82" t="s">
        <v>3254</v>
      </c>
      <c r="F68" s="82" t="s">
        <v>3254</v>
      </c>
      <c r="G68" s="82" t="s">
        <v>3254</v>
      </c>
      <c r="H68" s="82" t="s">
        <v>3254</v>
      </c>
      <c r="I68" s="82" t="s">
        <v>151</v>
      </c>
    </row>
    <row r="69" spans="1:9">
      <c r="A69" s="81" t="s">
        <v>3331</v>
      </c>
      <c r="B69" s="82" t="s">
        <v>3327</v>
      </c>
      <c r="C69" s="82" t="s">
        <v>152</v>
      </c>
      <c r="D69" s="82" t="s">
        <v>3254</v>
      </c>
      <c r="E69" s="82" t="s">
        <v>3254</v>
      </c>
      <c r="F69" s="82" t="s">
        <v>3254</v>
      </c>
      <c r="G69" s="82" t="s">
        <v>3254</v>
      </c>
      <c r="H69" s="82" t="s">
        <v>3254</v>
      </c>
      <c r="I69" s="82" t="s">
        <v>152</v>
      </c>
    </row>
    <row r="70" spans="1:9" ht="54">
      <c r="A70" s="81" t="s">
        <v>3332</v>
      </c>
      <c r="B70" s="82" t="s">
        <v>3327</v>
      </c>
      <c r="C70" s="82" t="s">
        <v>152</v>
      </c>
      <c r="D70" s="82" t="s">
        <v>159</v>
      </c>
      <c r="E70" s="82" t="s">
        <v>3254</v>
      </c>
      <c r="F70" s="82" t="s">
        <v>3254</v>
      </c>
      <c r="G70" s="82" t="s">
        <v>3254</v>
      </c>
      <c r="H70" s="82" t="s">
        <v>3254</v>
      </c>
      <c r="I70" s="82" t="s">
        <v>159</v>
      </c>
    </row>
    <row r="71" spans="1:9" ht="54">
      <c r="A71" s="81" t="s">
        <v>3333</v>
      </c>
      <c r="B71" s="82" t="s">
        <v>3327</v>
      </c>
      <c r="C71" s="82" t="s">
        <v>152</v>
      </c>
      <c r="D71" s="82" t="s">
        <v>3334</v>
      </c>
      <c r="E71" s="82" t="s">
        <v>3254</v>
      </c>
      <c r="F71" s="82" t="s">
        <v>3254</v>
      </c>
      <c r="G71" s="82" t="s">
        <v>3254</v>
      </c>
      <c r="H71" s="82" t="s">
        <v>3254</v>
      </c>
      <c r="I71" s="82" t="s">
        <v>3334</v>
      </c>
    </row>
    <row r="72" spans="1:9" ht="36">
      <c r="A72" s="81" t="s">
        <v>3335</v>
      </c>
      <c r="B72" s="82" t="s">
        <v>3327</v>
      </c>
      <c r="C72" s="82" t="s">
        <v>152</v>
      </c>
      <c r="D72" s="82" t="s">
        <v>160</v>
      </c>
      <c r="E72" s="82" t="s">
        <v>3254</v>
      </c>
      <c r="F72" s="82" t="s">
        <v>3254</v>
      </c>
      <c r="G72" s="82" t="s">
        <v>3254</v>
      </c>
      <c r="H72" s="82" t="s">
        <v>3254</v>
      </c>
      <c r="I72" s="82" t="s">
        <v>160</v>
      </c>
    </row>
    <row r="73" spans="1:9" ht="36">
      <c r="A73" s="81" t="s">
        <v>3336</v>
      </c>
      <c r="B73" s="82" t="s">
        <v>3327</v>
      </c>
      <c r="C73" s="82" t="s">
        <v>152</v>
      </c>
      <c r="D73" s="82" t="s">
        <v>161</v>
      </c>
      <c r="E73" s="82" t="s">
        <v>3254</v>
      </c>
      <c r="F73" s="82" t="s">
        <v>3254</v>
      </c>
      <c r="G73" s="82" t="s">
        <v>3254</v>
      </c>
      <c r="H73" s="82" t="s">
        <v>3254</v>
      </c>
      <c r="I73" s="82" t="s">
        <v>161</v>
      </c>
    </row>
    <row r="74" spans="1:9" ht="36">
      <c r="A74" s="81" t="s">
        <v>3337</v>
      </c>
      <c r="B74" s="82" t="s">
        <v>3327</v>
      </c>
      <c r="C74" s="82" t="s">
        <v>153</v>
      </c>
      <c r="D74" s="82" t="s">
        <v>3254</v>
      </c>
      <c r="E74" s="82" t="s">
        <v>3254</v>
      </c>
      <c r="F74" s="82" t="s">
        <v>3254</v>
      </c>
      <c r="G74" s="82" t="s">
        <v>3254</v>
      </c>
      <c r="H74" s="82" t="s">
        <v>3254</v>
      </c>
      <c r="I74" s="82" t="s">
        <v>153</v>
      </c>
    </row>
    <row r="75" spans="1:9" ht="36">
      <c r="A75" s="81" t="s">
        <v>3338</v>
      </c>
      <c r="B75" s="82" t="s">
        <v>3327</v>
      </c>
      <c r="C75" s="82" t="s">
        <v>153</v>
      </c>
      <c r="D75" s="82" t="s">
        <v>162</v>
      </c>
      <c r="E75" s="82" t="s">
        <v>3254</v>
      </c>
      <c r="F75" s="82" t="s">
        <v>3254</v>
      </c>
      <c r="G75" s="82" t="s">
        <v>3254</v>
      </c>
      <c r="H75" s="82" t="s">
        <v>3254</v>
      </c>
      <c r="I75" s="82" t="s">
        <v>162</v>
      </c>
    </row>
    <row r="76" spans="1:9" ht="36">
      <c r="A76" s="81" t="s">
        <v>3339</v>
      </c>
      <c r="B76" s="82" t="s">
        <v>3327</v>
      </c>
      <c r="C76" s="82" t="s">
        <v>153</v>
      </c>
      <c r="D76" s="82" t="s">
        <v>163</v>
      </c>
      <c r="E76" s="82" t="s">
        <v>3254</v>
      </c>
      <c r="F76" s="82" t="s">
        <v>3254</v>
      </c>
      <c r="G76" s="82" t="s">
        <v>3254</v>
      </c>
      <c r="H76" s="82" t="s">
        <v>3254</v>
      </c>
      <c r="I76" s="82" t="s">
        <v>163</v>
      </c>
    </row>
    <row r="77" spans="1:9" ht="54">
      <c r="A77" s="81" t="s">
        <v>3340</v>
      </c>
      <c r="B77" s="82" t="s">
        <v>3327</v>
      </c>
      <c r="C77" s="82" t="s">
        <v>153</v>
      </c>
      <c r="D77" s="82" t="s">
        <v>164</v>
      </c>
      <c r="E77" s="82" t="s">
        <v>3254</v>
      </c>
      <c r="F77" s="82" t="s">
        <v>3254</v>
      </c>
      <c r="G77" s="82" t="s">
        <v>3254</v>
      </c>
      <c r="H77" s="82" t="s">
        <v>3254</v>
      </c>
      <c r="I77" s="82" t="s">
        <v>164</v>
      </c>
    </row>
    <row r="78" spans="1:9" ht="36">
      <c r="A78" s="81" t="s">
        <v>3341</v>
      </c>
      <c r="B78" s="82" t="s">
        <v>3327</v>
      </c>
      <c r="C78" s="82" t="s">
        <v>153</v>
      </c>
      <c r="D78" s="82" t="s">
        <v>165</v>
      </c>
      <c r="E78" s="82" t="s">
        <v>3254</v>
      </c>
      <c r="F78" s="82" t="s">
        <v>3254</v>
      </c>
      <c r="G78" s="82" t="s">
        <v>3254</v>
      </c>
      <c r="H78" s="82" t="s">
        <v>3254</v>
      </c>
      <c r="I78" s="82" t="s">
        <v>165</v>
      </c>
    </row>
    <row r="79" spans="1:9" ht="54">
      <c r="A79" s="81" t="s">
        <v>3342</v>
      </c>
      <c r="B79" s="82" t="s">
        <v>3327</v>
      </c>
      <c r="C79" s="82" t="s">
        <v>153</v>
      </c>
      <c r="D79" s="82" t="s">
        <v>166</v>
      </c>
      <c r="E79" s="82" t="s">
        <v>3254</v>
      </c>
      <c r="F79" s="82" t="s">
        <v>3254</v>
      </c>
      <c r="G79" s="82" t="s">
        <v>3254</v>
      </c>
      <c r="H79" s="82" t="s">
        <v>3254</v>
      </c>
      <c r="I79" s="82" t="s">
        <v>166</v>
      </c>
    </row>
    <row r="80" spans="1:9" ht="36">
      <c r="A80" s="81" t="s">
        <v>3343</v>
      </c>
      <c r="B80" s="82" t="s">
        <v>3327</v>
      </c>
      <c r="C80" s="82" t="s">
        <v>154</v>
      </c>
      <c r="D80" s="82" t="s">
        <v>3254</v>
      </c>
      <c r="E80" s="82" t="s">
        <v>3254</v>
      </c>
      <c r="F80" s="82" t="s">
        <v>3254</v>
      </c>
      <c r="G80" s="82" t="s">
        <v>3254</v>
      </c>
      <c r="H80" s="82" t="s">
        <v>3254</v>
      </c>
      <c r="I80" s="82" t="s">
        <v>154</v>
      </c>
    </row>
    <row r="81" spans="1:9" ht="72">
      <c r="A81" s="81" t="s">
        <v>3344</v>
      </c>
      <c r="B81" s="82" t="s">
        <v>3327</v>
      </c>
      <c r="C81" s="82" t="s">
        <v>154</v>
      </c>
      <c r="D81" s="82" t="s">
        <v>167</v>
      </c>
      <c r="E81" s="82" t="s">
        <v>3254</v>
      </c>
      <c r="F81" s="82" t="s">
        <v>3254</v>
      </c>
      <c r="G81" s="82" t="s">
        <v>3254</v>
      </c>
      <c r="H81" s="82" t="s">
        <v>3254</v>
      </c>
      <c r="I81" s="82" t="s">
        <v>167</v>
      </c>
    </row>
    <row r="82" spans="1:9" ht="72">
      <c r="A82" s="81" t="s">
        <v>3345</v>
      </c>
      <c r="B82" s="82" t="s">
        <v>3327</v>
      </c>
      <c r="C82" s="82" t="s">
        <v>154</v>
      </c>
      <c r="D82" s="82" t="s">
        <v>168</v>
      </c>
      <c r="E82" s="82" t="s">
        <v>3254</v>
      </c>
      <c r="F82" s="82" t="s">
        <v>3254</v>
      </c>
      <c r="G82" s="82" t="s">
        <v>3254</v>
      </c>
      <c r="H82" s="82" t="s">
        <v>3254</v>
      </c>
      <c r="I82" s="82" t="s">
        <v>168</v>
      </c>
    </row>
    <row r="83" spans="1:9" ht="72">
      <c r="A83" s="81" t="s">
        <v>3346</v>
      </c>
      <c r="B83" s="82" t="s">
        <v>3327</v>
      </c>
      <c r="C83" s="82" t="s">
        <v>154</v>
      </c>
      <c r="D83" s="82" t="s">
        <v>169</v>
      </c>
      <c r="E83" s="82" t="s">
        <v>3254</v>
      </c>
      <c r="F83" s="82" t="s">
        <v>3254</v>
      </c>
      <c r="G83" s="82" t="s">
        <v>3254</v>
      </c>
      <c r="H83" s="82" t="s">
        <v>3254</v>
      </c>
      <c r="I83" s="82" t="s">
        <v>169</v>
      </c>
    </row>
    <row r="84" spans="1:9" ht="72">
      <c r="A84" s="81" t="s">
        <v>3347</v>
      </c>
      <c r="B84" s="82" t="s">
        <v>3327</v>
      </c>
      <c r="C84" s="82" t="s">
        <v>154</v>
      </c>
      <c r="D84" s="82" t="s">
        <v>170</v>
      </c>
      <c r="E84" s="82" t="s">
        <v>3254</v>
      </c>
      <c r="F84" s="82" t="s">
        <v>3254</v>
      </c>
      <c r="G84" s="82" t="s">
        <v>3254</v>
      </c>
      <c r="H84" s="82" t="s">
        <v>3254</v>
      </c>
      <c r="I84" s="82" t="s">
        <v>170</v>
      </c>
    </row>
    <row r="85" spans="1:9" ht="36">
      <c r="A85" s="81" t="s">
        <v>3348</v>
      </c>
      <c r="B85" s="82" t="s">
        <v>3327</v>
      </c>
      <c r="C85" s="82" t="s">
        <v>155</v>
      </c>
      <c r="D85" s="82" t="s">
        <v>3254</v>
      </c>
      <c r="E85" s="82" t="s">
        <v>3254</v>
      </c>
      <c r="F85" s="82" t="s">
        <v>3254</v>
      </c>
      <c r="G85" s="82" t="s">
        <v>3254</v>
      </c>
      <c r="H85" s="82" t="s">
        <v>3254</v>
      </c>
      <c r="I85" s="82" t="s">
        <v>155</v>
      </c>
    </row>
    <row r="86" spans="1:9" ht="36">
      <c r="A86" s="81" t="s">
        <v>3349</v>
      </c>
      <c r="B86" s="82" t="s">
        <v>3327</v>
      </c>
      <c r="C86" s="82" t="s">
        <v>156</v>
      </c>
      <c r="D86" s="82" t="s">
        <v>3254</v>
      </c>
      <c r="E86" s="82" t="s">
        <v>3254</v>
      </c>
      <c r="F86" s="82" t="s">
        <v>3254</v>
      </c>
      <c r="G86" s="82" t="s">
        <v>3254</v>
      </c>
      <c r="H86" s="82" t="s">
        <v>3254</v>
      </c>
      <c r="I86" s="82" t="s">
        <v>156</v>
      </c>
    </row>
    <row r="87" spans="1:9">
      <c r="A87" s="81" t="s">
        <v>3350</v>
      </c>
      <c r="B87" s="82" t="s">
        <v>3327</v>
      </c>
      <c r="C87" s="82" t="s">
        <v>3351</v>
      </c>
      <c r="D87" s="82" t="s">
        <v>3254</v>
      </c>
      <c r="E87" s="82" t="s">
        <v>3254</v>
      </c>
      <c r="F87" s="82" t="s">
        <v>3254</v>
      </c>
      <c r="G87" s="82" t="s">
        <v>3254</v>
      </c>
      <c r="H87" s="82" t="s">
        <v>3254</v>
      </c>
      <c r="I87" s="82" t="s">
        <v>3351</v>
      </c>
    </row>
    <row r="88" spans="1:9" ht="36">
      <c r="A88" s="81" t="s">
        <v>3352</v>
      </c>
      <c r="B88" s="82" t="s">
        <v>3327</v>
      </c>
      <c r="C88" s="82" t="s">
        <v>3351</v>
      </c>
      <c r="D88" s="82" t="s">
        <v>171</v>
      </c>
      <c r="E88" s="82" t="s">
        <v>3254</v>
      </c>
      <c r="F88" s="82" t="s">
        <v>3254</v>
      </c>
      <c r="G88" s="82" t="s">
        <v>3254</v>
      </c>
      <c r="H88" s="82" t="s">
        <v>3254</v>
      </c>
      <c r="I88" s="82" t="s">
        <v>171</v>
      </c>
    </row>
    <row r="89" spans="1:9">
      <c r="A89" s="81" t="s">
        <v>3353</v>
      </c>
      <c r="B89" s="82" t="s">
        <v>3327</v>
      </c>
      <c r="C89" s="82" t="s">
        <v>157</v>
      </c>
      <c r="D89" s="82" t="s">
        <v>3254</v>
      </c>
      <c r="E89" s="82" t="s">
        <v>3254</v>
      </c>
      <c r="F89" s="82" t="s">
        <v>3254</v>
      </c>
      <c r="G89" s="82" t="s">
        <v>3254</v>
      </c>
      <c r="H89" s="82" t="s">
        <v>3254</v>
      </c>
      <c r="I89" s="82" t="s">
        <v>157</v>
      </c>
    </row>
    <row r="90" spans="1:9">
      <c r="A90" s="81" t="s">
        <v>3354</v>
      </c>
      <c r="B90" s="82" t="s">
        <v>3327</v>
      </c>
      <c r="C90" s="82" t="s">
        <v>158</v>
      </c>
      <c r="D90" s="82" t="s">
        <v>3254</v>
      </c>
      <c r="E90" s="82" t="s">
        <v>3254</v>
      </c>
      <c r="F90" s="82" t="s">
        <v>3254</v>
      </c>
      <c r="G90" s="82" t="s">
        <v>3254</v>
      </c>
      <c r="H90" s="82" t="s">
        <v>3254</v>
      </c>
      <c r="I90" s="82" t="s">
        <v>158</v>
      </c>
    </row>
    <row r="91" spans="1:9">
      <c r="A91" s="81" t="s">
        <v>3355</v>
      </c>
      <c r="B91" s="82" t="s">
        <v>3356</v>
      </c>
      <c r="C91" s="82" t="s">
        <v>3254</v>
      </c>
      <c r="D91" s="82" t="s">
        <v>3254</v>
      </c>
      <c r="E91" s="82" t="s">
        <v>3254</v>
      </c>
      <c r="F91" s="82" t="s">
        <v>3254</v>
      </c>
      <c r="G91" s="82" t="s">
        <v>3254</v>
      </c>
      <c r="H91" s="82" t="s">
        <v>3254</v>
      </c>
      <c r="I91" s="82" t="s">
        <v>3357</v>
      </c>
    </row>
    <row r="92" spans="1:9" ht="36">
      <c r="A92" s="81" t="s">
        <v>3358</v>
      </c>
      <c r="B92" s="82" t="s">
        <v>3356</v>
      </c>
      <c r="C92" s="82" t="s">
        <v>95</v>
      </c>
      <c r="D92" s="82" t="s">
        <v>3254</v>
      </c>
      <c r="E92" s="82" t="s">
        <v>3254</v>
      </c>
      <c r="F92" s="82" t="s">
        <v>3254</v>
      </c>
      <c r="G92" s="82" t="s">
        <v>3254</v>
      </c>
      <c r="H92" s="82" t="s">
        <v>3254</v>
      </c>
      <c r="I92" s="82" t="s">
        <v>95</v>
      </c>
    </row>
    <row r="93" spans="1:9" ht="36">
      <c r="A93" s="81" t="s">
        <v>3359</v>
      </c>
      <c r="B93" s="82" t="s">
        <v>3356</v>
      </c>
      <c r="C93" s="82" t="s">
        <v>96</v>
      </c>
      <c r="D93" s="82" t="s">
        <v>3254</v>
      </c>
      <c r="E93" s="82" t="s">
        <v>3254</v>
      </c>
      <c r="F93" s="82" t="s">
        <v>3254</v>
      </c>
      <c r="G93" s="82" t="s">
        <v>3254</v>
      </c>
      <c r="H93" s="82" t="s">
        <v>3254</v>
      </c>
      <c r="I93" s="82" t="s">
        <v>96</v>
      </c>
    </row>
    <row r="94" spans="1:9" ht="36">
      <c r="A94" s="81" t="s">
        <v>3360</v>
      </c>
      <c r="B94" s="82" t="s">
        <v>3356</v>
      </c>
      <c r="C94" s="82" t="s">
        <v>96</v>
      </c>
      <c r="D94" s="82" t="s">
        <v>97</v>
      </c>
      <c r="E94" s="82" t="s">
        <v>3254</v>
      </c>
      <c r="F94" s="82" t="s">
        <v>3254</v>
      </c>
      <c r="G94" s="82" t="s">
        <v>3254</v>
      </c>
      <c r="H94" s="82" t="s">
        <v>3254</v>
      </c>
      <c r="I94" s="82" t="s">
        <v>97</v>
      </c>
    </row>
    <row r="95" spans="1:9" ht="36">
      <c r="A95" s="81" t="s">
        <v>3361</v>
      </c>
      <c r="B95" s="82" t="s">
        <v>3356</v>
      </c>
      <c r="C95" s="82" t="s">
        <v>103</v>
      </c>
      <c r="D95" s="82" t="s">
        <v>3254</v>
      </c>
      <c r="E95" s="82" t="s">
        <v>3254</v>
      </c>
      <c r="F95" s="82" t="s">
        <v>3254</v>
      </c>
      <c r="G95" s="82" t="s">
        <v>3254</v>
      </c>
      <c r="H95" s="82" t="s">
        <v>3254</v>
      </c>
      <c r="I95" s="82" t="s">
        <v>103</v>
      </c>
    </row>
    <row r="96" spans="1:9" ht="36">
      <c r="A96" s="81" t="s">
        <v>3362</v>
      </c>
      <c r="B96" s="82" t="s">
        <v>3356</v>
      </c>
      <c r="C96" s="82" t="s">
        <v>103</v>
      </c>
      <c r="D96" s="82" t="s">
        <v>98</v>
      </c>
      <c r="E96" s="82" t="s">
        <v>3254</v>
      </c>
      <c r="F96" s="82" t="s">
        <v>3254</v>
      </c>
      <c r="G96" s="82" t="s">
        <v>3254</v>
      </c>
      <c r="H96" s="82" t="s">
        <v>3254</v>
      </c>
      <c r="I96" s="82" t="s">
        <v>98</v>
      </c>
    </row>
    <row r="97" spans="1:9" ht="36">
      <c r="A97" s="81" t="s">
        <v>3363</v>
      </c>
      <c r="B97" s="82" t="s">
        <v>3356</v>
      </c>
      <c r="C97" s="82" t="s">
        <v>103</v>
      </c>
      <c r="D97" s="82" t="s">
        <v>99</v>
      </c>
      <c r="E97" s="82" t="s">
        <v>3254</v>
      </c>
      <c r="F97" s="82" t="s">
        <v>3254</v>
      </c>
      <c r="G97" s="82" t="s">
        <v>3254</v>
      </c>
      <c r="H97" s="82" t="s">
        <v>3254</v>
      </c>
      <c r="I97" s="82" t="s">
        <v>99</v>
      </c>
    </row>
    <row r="98" spans="1:9" ht="36">
      <c r="A98" s="81" t="s">
        <v>3364</v>
      </c>
      <c r="B98" s="82" t="s">
        <v>3356</v>
      </c>
      <c r="C98" s="82" t="s">
        <v>103</v>
      </c>
      <c r="D98" s="82" t="s">
        <v>99</v>
      </c>
      <c r="E98" s="82" t="s">
        <v>100</v>
      </c>
      <c r="F98" s="82" t="s">
        <v>3254</v>
      </c>
      <c r="G98" s="82" t="s">
        <v>3254</v>
      </c>
      <c r="H98" s="82" t="s">
        <v>3254</v>
      </c>
      <c r="I98" s="82" t="s">
        <v>100</v>
      </c>
    </row>
    <row r="99" spans="1:9" ht="36">
      <c r="A99" s="81" t="s">
        <v>3365</v>
      </c>
      <c r="B99" s="82" t="s">
        <v>3356</v>
      </c>
      <c r="C99" s="82" t="s">
        <v>103</v>
      </c>
      <c r="D99" s="82" t="s">
        <v>99</v>
      </c>
      <c r="E99" s="82" t="s">
        <v>101</v>
      </c>
      <c r="F99" s="82" t="s">
        <v>3254</v>
      </c>
      <c r="G99" s="82" t="s">
        <v>3254</v>
      </c>
      <c r="H99" s="82" t="s">
        <v>3254</v>
      </c>
      <c r="I99" s="82" t="s">
        <v>101</v>
      </c>
    </row>
    <row r="100" spans="1:9" ht="36">
      <c r="A100" s="81" t="s">
        <v>3366</v>
      </c>
      <c r="B100" s="82" t="s">
        <v>3356</v>
      </c>
      <c r="C100" s="82" t="s">
        <v>103</v>
      </c>
      <c r="D100" s="82" t="s">
        <v>99</v>
      </c>
      <c r="E100" s="82" t="s">
        <v>102</v>
      </c>
      <c r="F100" s="82" t="s">
        <v>3254</v>
      </c>
      <c r="G100" s="82" t="s">
        <v>3254</v>
      </c>
      <c r="H100" s="82" t="s">
        <v>3254</v>
      </c>
      <c r="I100" s="82" t="s">
        <v>102</v>
      </c>
    </row>
    <row r="101" spans="1:9" ht="36">
      <c r="A101" s="81" t="s">
        <v>3367</v>
      </c>
      <c r="B101" s="82" t="s">
        <v>3356</v>
      </c>
      <c r="C101" s="82" t="s">
        <v>104</v>
      </c>
      <c r="D101" s="82" t="s">
        <v>3254</v>
      </c>
      <c r="E101" s="82" t="s">
        <v>3254</v>
      </c>
      <c r="F101" s="82" t="s">
        <v>3254</v>
      </c>
      <c r="G101" s="82" t="s">
        <v>3254</v>
      </c>
      <c r="H101" s="82" t="s">
        <v>3254</v>
      </c>
      <c r="I101" s="82" t="s">
        <v>104</v>
      </c>
    </row>
    <row r="102" spans="1:9" ht="36">
      <c r="A102" s="81" t="s">
        <v>3368</v>
      </c>
      <c r="B102" s="82" t="s">
        <v>3356</v>
      </c>
      <c r="C102" s="82" t="s">
        <v>105</v>
      </c>
      <c r="D102" s="82" t="s">
        <v>3254</v>
      </c>
      <c r="E102" s="82" t="s">
        <v>3254</v>
      </c>
      <c r="F102" s="82" t="s">
        <v>3254</v>
      </c>
      <c r="G102" s="82" t="s">
        <v>3254</v>
      </c>
      <c r="H102" s="82" t="s">
        <v>3254</v>
      </c>
      <c r="I102" s="82" t="s">
        <v>105</v>
      </c>
    </row>
    <row r="103" spans="1:9">
      <c r="A103" s="81" t="s">
        <v>3369</v>
      </c>
      <c r="B103" s="82" t="s">
        <v>3356</v>
      </c>
      <c r="C103" s="82" t="s">
        <v>106</v>
      </c>
      <c r="D103" s="82" t="s">
        <v>3254</v>
      </c>
      <c r="E103" s="82" t="s">
        <v>3254</v>
      </c>
      <c r="F103" s="82" t="s">
        <v>3254</v>
      </c>
      <c r="G103" s="82" t="s">
        <v>3254</v>
      </c>
      <c r="H103" s="82" t="s">
        <v>3254</v>
      </c>
      <c r="I103" s="82" t="s">
        <v>106</v>
      </c>
    </row>
    <row r="104" spans="1:9" ht="36">
      <c r="A104" s="81" t="s">
        <v>3370</v>
      </c>
      <c r="B104" s="82" t="s">
        <v>3356</v>
      </c>
      <c r="C104" s="82" t="s">
        <v>106</v>
      </c>
      <c r="D104" s="82" t="s">
        <v>107</v>
      </c>
      <c r="E104" s="82" t="s">
        <v>3254</v>
      </c>
      <c r="F104" s="82" t="s">
        <v>3254</v>
      </c>
      <c r="G104" s="82" t="s">
        <v>3254</v>
      </c>
      <c r="H104" s="82" t="s">
        <v>3254</v>
      </c>
      <c r="I104" s="82" t="s">
        <v>107</v>
      </c>
    </row>
    <row r="105" spans="1:9">
      <c r="A105" s="81" t="s">
        <v>3371</v>
      </c>
      <c r="B105" s="82" t="s">
        <v>3356</v>
      </c>
      <c r="C105" s="82" t="s">
        <v>108</v>
      </c>
      <c r="D105" s="82" t="s">
        <v>3254</v>
      </c>
      <c r="E105" s="82" t="s">
        <v>3254</v>
      </c>
      <c r="F105" s="82" t="s">
        <v>3254</v>
      </c>
      <c r="G105" s="82" t="s">
        <v>3254</v>
      </c>
      <c r="H105" s="82" t="s">
        <v>3254</v>
      </c>
      <c r="I105" s="82" t="s">
        <v>108</v>
      </c>
    </row>
    <row r="106" spans="1:9">
      <c r="A106" s="81" t="s">
        <v>3372</v>
      </c>
      <c r="B106" s="82" t="s">
        <v>3356</v>
      </c>
      <c r="C106" s="82" t="s">
        <v>109</v>
      </c>
      <c r="D106" s="82" t="s">
        <v>3254</v>
      </c>
      <c r="E106" s="82" t="s">
        <v>3254</v>
      </c>
      <c r="F106" s="82" t="s">
        <v>3254</v>
      </c>
      <c r="G106" s="82" t="s">
        <v>3254</v>
      </c>
      <c r="H106" s="82" t="s">
        <v>3254</v>
      </c>
      <c r="I106" s="82" t="s">
        <v>109</v>
      </c>
    </row>
    <row r="107" spans="1:9" ht="36">
      <c r="A107" s="81" t="s">
        <v>3373</v>
      </c>
      <c r="B107" s="82" t="s">
        <v>3356</v>
      </c>
      <c r="C107" s="82" t="s">
        <v>109</v>
      </c>
      <c r="D107" s="82" t="s">
        <v>112</v>
      </c>
      <c r="E107" s="82" t="s">
        <v>3254</v>
      </c>
      <c r="F107" s="82" t="s">
        <v>3254</v>
      </c>
      <c r="G107" s="82" t="s">
        <v>3254</v>
      </c>
      <c r="H107" s="82" t="s">
        <v>3254</v>
      </c>
      <c r="I107" s="82" t="s">
        <v>112</v>
      </c>
    </row>
    <row r="108" spans="1:9" ht="36">
      <c r="A108" s="81" t="s">
        <v>3374</v>
      </c>
      <c r="B108" s="82" t="s">
        <v>3356</v>
      </c>
      <c r="C108" s="82" t="s">
        <v>109</v>
      </c>
      <c r="D108" s="82" t="s">
        <v>113</v>
      </c>
      <c r="E108" s="82" t="s">
        <v>3254</v>
      </c>
      <c r="F108" s="82" t="s">
        <v>3254</v>
      </c>
      <c r="G108" s="82" t="s">
        <v>3254</v>
      </c>
      <c r="H108" s="82" t="s">
        <v>3254</v>
      </c>
      <c r="I108" s="82" t="s">
        <v>113</v>
      </c>
    </row>
    <row r="109" spans="1:9" ht="36">
      <c r="A109" s="81" t="s">
        <v>3375</v>
      </c>
      <c r="B109" s="82" t="s">
        <v>3356</v>
      </c>
      <c r="C109" s="82" t="s">
        <v>109</v>
      </c>
      <c r="D109" s="82" t="s">
        <v>114</v>
      </c>
      <c r="E109" s="82" t="s">
        <v>3254</v>
      </c>
      <c r="F109" s="82" t="s">
        <v>3254</v>
      </c>
      <c r="G109" s="82" t="s">
        <v>3254</v>
      </c>
      <c r="H109" s="82" t="s">
        <v>3254</v>
      </c>
      <c r="I109" s="82" t="s">
        <v>114</v>
      </c>
    </row>
    <row r="110" spans="1:9" ht="36">
      <c r="A110" s="81" t="s">
        <v>3376</v>
      </c>
      <c r="B110" s="82" t="s">
        <v>3356</v>
      </c>
      <c r="C110" s="82" t="s">
        <v>109</v>
      </c>
      <c r="D110" s="82" t="s">
        <v>115</v>
      </c>
      <c r="E110" s="82" t="s">
        <v>3254</v>
      </c>
      <c r="F110" s="82" t="s">
        <v>3254</v>
      </c>
      <c r="G110" s="82" t="s">
        <v>3254</v>
      </c>
      <c r="H110" s="82" t="s">
        <v>3254</v>
      </c>
      <c r="I110" s="82" t="s">
        <v>115</v>
      </c>
    </row>
    <row r="111" spans="1:9" ht="54">
      <c r="A111" s="81" t="s">
        <v>3377</v>
      </c>
      <c r="B111" s="82" t="s">
        <v>3356</v>
      </c>
      <c r="C111" s="82" t="s">
        <v>109</v>
      </c>
      <c r="D111" s="82" t="s">
        <v>116</v>
      </c>
      <c r="E111" s="82" t="s">
        <v>3254</v>
      </c>
      <c r="F111" s="82" t="s">
        <v>3254</v>
      </c>
      <c r="G111" s="82" t="s">
        <v>3254</v>
      </c>
      <c r="H111" s="82" t="s">
        <v>3254</v>
      </c>
      <c r="I111" s="82" t="s">
        <v>116</v>
      </c>
    </row>
    <row r="112" spans="1:9" ht="36">
      <c r="A112" s="81" t="s">
        <v>3378</v>
      </c>
      <c r="B112" s="82" t="s">
        <v>3356</v>
      </c>
      <c r="C112" s="82" t="s">
        <v>109</v>
      </c>
      <c r="D112" s="82" t="s">
        <v>117</v>
      </c>
      <c r="E112" s="82" t="s">
        <v>3254</v>
      </c>
      <c r="F112" s="82" t="s">
        <v>3254</v>
      </c>
      <c r="G112" s="82" t="s">
        <v>3254</v>
      </c>
      <c r="H112" s="82" t="s">
        <v>3254</v>
      </c>
      <c r="I112" s="82" t="s">
        <v>117</v>
      </c>
    </row>
    <row r="113" spans="1:9" ht="36">
      <c r="A113" s="81" t="s">
        <v>3379</v>
      </c>
      <c r="B113" s="82" t="s">
        <v>3356</v>
      </c>
      <c r="C113" s="82" t="s">
        <v>109</v>
      </c>
      <c r="D113" s="82" t="s">
        <v>118</v>
      </c>
      <c r="E113" s="82" t="s">
        <v>3254</v>
      </c>
      <c r="F113" s="82" t="s">
        <v>3254</v>
      </c>
      <c r="G113" s="82" t="s">
        <v>3254</v>
      </c>
      <c r="H113" s="82" t="s">
        <v>3254</v>
      </c>
      <c r="I113" s="82" t="s">
        <v>118</v>
      </c>
    </row>
    <row r="114" spans="1:9" ht="54">
      <c r="A114" s="81" t="s">
        <v>3380</v>
      </c>
      <c r="B114" s="82" t="s">
        <v>3356</v>
      </c>
      <c r="C114" s="82" t="s">
        <v>109</v>
      </c>
      <c r="D114" s="82" t="s">
        <v>119</v>
      </c>
      <c r="E114" s="82" t="s">
        <v>3254</v>
      </c>
      <c r="F114" s="82" t="s">
        <v>3254</v>
      </c>
      <c r="G114" s="82" t="s">
        <v>3254</v>
      </c>
      <c r="H114" s="82" t="s">
        <v>3254</v>
      </c>
      <c r="I114" s="82" t="s">
        <v>119</v>
      </c>
    </row>
    <row r="115" spans="1:9" ht="54">
      <c r="A115" s="81" t="s">
        <v>3381</v>
      </c>
      <c r="B115" s="82" t="s">
        <v>3356</v>
      </c>
      <c r="C115" s="82" t="s">
        <v>109</v>
      </c>
      <c r="D115" s="82" t="s">
        <v>120</v>
      </c>
      <c r="E115" s="82" t="s">
        <v>3254</v>
      </c>
      <c r="F115" s="82" t="s">
        <v>3254</v>
      </c>
      <c r="G115" s="82" t="s">
        <v>3254</v>
      </c>
      <c r="H115" s="82" t="s">
        <v>3254</v>
      </c>
      <c r="I115" s="82" t="s">
        <v>120</v>
      </c>
    </row>
    <row r="116" spans="1:9" ht="36">
      <c r="A116" s="81" t="s">
        <v>3382</v>
      </c>
      <c r="B116" s="82" t="s">
        <v>3356</v>
      </c>
      <c r="C116" s="82" t="s">
        <v>109</v>
      </c>
      <c r="D116" s="82" t="s">
        <v>121</v>
      </c>
      <c r="E116" s="82" t="s">
        <v>3254</v>
      </c>
      <c r="F116" s="82" t="s">
        <v>3254</v>
      </c>
      <c r="G116" s="82" t="s">
        <v>3254</v>
      </c>
      <c r="H116" s="82" t="s">
        <v>3254</v>
      </c>
      <c r="I116" s="82" t="s">
        <v>121</v>
      </c>
    </row>
    <row r="117" spans="1:9" ht="36">
      <c r="A117" s="81" t="s">
        <v>3383</v>
      </c>
      <c r="B117" s="82" t="s">
        <v>3356</v>
      </c>
      <c r="C117" s="82" t="s">
        <v>110</v>
      </c>
      <c r="D117" s="82" t="s">
        <v>3254</v>
      </c>
      <c r="E117" s="82" t="s">
        <v>3254</v>
      </c>
      <c r="F117" s="82" t="s">
        <v>3254</v>
      </c>
      <c r="G117" s="82" t="s">
        <v>3254</v>
      </c>
      <c r="H117" s="82" t="s">
        <v>3254</v>
      </c>
      <c r="I117" s="82" t="s">
        <v>110</v>
      </c>
    </row>
    <row r="118" spans="1:9">
      <c r="A118" s="81" t="s">
        <v>3384</v>
      </c>
      <c r="B118" s="82" t="s">
        <v>3356</v>
      </c>
      <c r="C118" s="82" t="s">
        <v>111</v>
      </c>
      <c r="D118" s="82" t="s">
        <v>3254</v>
      </c>
      <c r="E118" s="82" t="s">
        <v>3254</v>
      </c>
      <c r="F118" s="82" t="s">
        <v>3254</v>
      </c>
      <c r="G118" s="82" t="s">
        <v>3254</v>
      </c>
      <c r="H118" s="82" t="s">
        <v>3254</v>
      </c>
      <c r="I118" s="82" t="s">
        <v>111</v>
      </c>
    </row>
    <row r="119" spans="1:9" ht="36">
      <c r="A119" s="81" t="s">
        <v>3385</v>
      </c>
      <c r="B119" s="82" t="s">
        <v>3356</v>
      </c>
      <c r="C119" s="82" t="s">
        <v>111</v>
      </c>
      <c r="D119" s="82" t="s">
        <v>122</v>
      </c>
      <c r="E119" s="82" t="s">
        <v>3254</v>
      </c>
      <c r="F119" s="82" t="s">
        <v>3254</v>
      </c>
      <c r="G119" s="82" t="s">
        <v>3254</v>
      </c>
      <c r="H119" s="82" t="s">
        <v>3254</v>
      </c>
      <c r="I119" s="82" t="s">
        <v>122</v>
      </c>
    </row>
    <row r="120" spans="1:9" ht="36">
      <c r="A120" s="81" t="s">
        <v>3386</v>
      </c>
      <c r="B120" s="82" t="s">
        <v>3356</v>
      </c>
      <c r="C120" s="82" t="s">
        <v>111</v>
      </c>
      <c r="D120" s="82" t="s">
        <v>122</v>
      </c>
      <c r="E120" s="82" t="s">
        <v>124</v>
      </c>
      <c r="F120" s="82" t="s">
        <v>3254</v>
      </c>
      <c r="G120" s="82" t="s">
        <v>3254</v>
      </c>
      <c r="H120" s="82" t="s">
        <v>3254</v>
      </c>
      <c r="I120" s="82" t="s">
        <v>124</v>
      </c>
    </row>
    <row r="121" spans="1:9" ht="36">
      <c r="A121" s="81" t="s">
        <v>3387</v>
      </c>
      <c r="B121" s="82" t="s">
        <v>3356</v>
      </c>
      <c r="C121" s="82" t="s">
        <v>111</v>
      </c>
      <c r="D121" s="82" t="s">
        <v>122</v>
      </c>
      <c r="E121" s="82" t="s">
        <v>3388</v>
      </c>
      <c r="F121" s="82" t="s">
        <v>3254</v>
      </c>
      <c r="G121" s="82" t="s">
        <v>3254</v>
      </c>
      <c r="H121" s="82" t="s">
        <v>3254</v>
      </c>
      <c r="I121" s="82" t="s">
        <v>3388</v>
      </c>
    </row>
    <row r="122" spans="1:9" ht="36">
      <c r="A122" s="81" t="s">
        <v>3389</v>
      </c>
      <c r="B122" s="82" t="s">
        <v>3356</v>
      </c>
      <c r="C122" s="82" t="s">
        <v>111</v>
      </c>
      <c r="D122" s="82" t="s">
        <v>122</v>
      </c>
      <c r="E122" s="82" t="s">
        <v>3390</v>
      </c>
      <c r="F122" s="82" t="s">
        <v>3254</v>
      </c>
      <c r="G122" s="82" t="s">
        <v>3254</v>
      </c>
      <c r="H122" s="82" t="s">
        <v>3254</v>
      </c>
      <c r="I122" s="82" t="s">
        <v>3390</v>
      </c>
    </row>
    <row r="123" spans="1:9" ht="36">
      <c r="A123" s="81" t="s">
        <v>3391</v>
      </c>
      <c r="B123" s="82" t="s">
        <v>3356</v>
      </c>
      <c r="C123" s="82" t="s">
        <v>111</v>
      </c>
      <c r="D123" s="82" t="s">
        <v>123</v>
      </c>
      <c r="E123" s="82" t="s">
        <v>3254</v>
      </c>
      <c r="F123" s="82" t="s">
        <v>3254</v>
      </c>
      <c r="G123" s="82" t="s">
        <v>3254</v>
      </c>
      <c r="H123" s="82" t="s">
        <v>3254</v>
      </c>
      <c r="I123" s="82" t="s">
        <v>123</v>
      </c>
    </row>
    <row r="124" spans="1:9" ht="36">
      <c r="A124" s="81" t="s">
        <v>3392</v>
      </c>
      <c r="B124" s="82" t="s">
        <v>3356</v>
      </c>
      <c r="C124" s="82" t="s">
        <v>111</v>
      </c>
      <c r="D124" s="82" t="s">
        <v>123</v>
      </c>
      <c r="E124" s="82" t="s">
        <v>3393</v>
      </c>
      <c r="F124" s="82" t="s">
        <v>3254</v>
      </c>
      <c r="G124" s="82" t="s">
        <v>3254</v>
      </c>
      <c r="H124" s="82" t="s">
        <v>3254</v>
      </c>
      <c r="I124" s="82" t="s">
        <v>3393</v>
      </c>
    </row>
    <row r="125" spans="1:9" ht="36">
      <c r="A125" s="81" t="s">
        <v>3394</v>
      </c>
      <c r="B125" s="82" t="s">
        <v>3356</v>
      </c>
      <c r="C125" s="82" t="s">
        <v>111</v>
      </c>
      <c r="D125" s="82" t="s">
        <v>123</v>
      </c>
      <c r="E125" s="82" t="s">
        <v>3395</v>
      </c>
      <c r="F125" s="82" t="s">
        <v>3254</v>
      </c>
      <c r="G125" s="82" t="s">
        <v>3254</v>
      </c>
      <c r="H125" s="82" t="s">
        <v>3254</v>
      </c>
      <c r="I125" s="82" t="s">
        <v>3395</v>
      </c>
    </row>
    <row r="126" spans="1:9" ht="36">
      <c r="A126" s="81" t="s">
        <v>3396</v>
      </c>
      <c r="B126" s="82" t="s">
        <v>3356</v>
      </c>
      <c r="C126" s="82" t="s">
        <v>111</v>
      </c>
      <c r="D126" s="82" t="s">
        <v>123</v>
      </c>
      <c r="E126" s="82" t="s">
        <v>125</v>
      </c>
      <c r="F126" s="82" t="s">
        <v>3254</v>
      </c>
      <c r="G126" s="82" t="s">
        <v>3254</v>
      </c>
      <c r="H126" s="82" t="s">
        <v>3254</v>
      </c>
      <c r="I126" s="82" t="s">
        <v>125</v>
      </c>
    </row>
    <row r="127" spans="1:9">
      <c r="A127" s="81" t="s">
        <v>3397</v>
      </c>
      <c r="B127" s="82" t="s">
        <v>3398</v>
      </c>
      <c r="C127" s="82" t="s">
        <v>3254</v>
      </c>
      <c r="D127" s="82" t="s">
        <v>3254</v>
      </c>
      <c r="E127" s="82" t="s">
        <v>3254</v>
      </c>
      <c r="F127" s="82" t="s">
        <v>3254</v>
      </c>
      <c r="G127" s="82" t="s">
        <v>3254</v>
      </c>
      <c r="H127" s="82" t="s">
        <v>3254</v>
      </c>
      <c r="I127" s="82" t="s">
        <v>3399</v>
      </c>
    </row>
    <row r="128" spans="1:9">
      <c r="A128" s="81" t="s">
        <v>3400</v>
      </c>
      <c r="B128" s="82" t="s">
        <v>3398</v>
      </c>
      <c r="C128" s="82" t="s">
        <v>320</v>
      </c>
      <c r="D128" s="82" t="s">
        <v>3254</v>
      </c>
      <c r="E128" s="82" t="s">
        <v>3254</v>
      </c>
      <c r="F128" s="82" t="s">
        <v>3254</v>
      </c>
      <c r="G128" s="82" t="s">
        <v>3254</v>
      </c>
      <c r="H128" s="82" t="s">
        <v>3254</v>
      </c>
      <c r="I128" s="82" t="s">
        <v>320</v>
      </c>
    </row>
    <row r="129" spans="1:9" ht="36">
      <c r="A129" s="81" t="s">
        <v>3401</v>
      </c>
      <c r="B129" s="82" t="s">
        <v>3398</v>
      </c>
      <c r="C129" s="82" t="s">
        <v>320</v>
      </c>
      <c r="D129" s="82" t="s">
        <v>333</v>
      </c>
      <c r="E129" s="82" t="s">
        <v>3254</v>
      </c>
      <c r="F129" s="82" t="s">
        <v>3254</v>
      </c>
      <c r="G129" s="82" t="s">
        <v>3254</v>
      </c>
      <c r="H129" s="82" t="s">
        <v>3254</v>
      </c>
      <c r="I129" s="82" t="s">
        <v>333</v>
      </c>
    </row>
    <row r="130" spans="1:9" ht="36">
      <c r="A130" s="81" t="s">
        <v>3402</v>
      </c>
      <c r="B130" s="82" t="s">
        <v>3398</v>
      </c>
      <c r="C130" s="82" t="s">
        <v>320</v>
      </c>
      <c r="D130" s="82" t="s">
        <v>334</v>
      </c>
      <c r="E130" s="82" t="s">
        <v>3254</v>
      </c>
      <c r="F130" s="82" t="s">
        <v>3254</v>
      </c>
      <c r="G130" s="82" t="s">
        <v>3254</v>
      </c>
      <c r="H130" s="82" t="s">
        <v>3254</v>
      </c>
      <c r="I130" s="82" t="s">
        <v>334</v>
      </c>
    </row>
    <row r="131" spans="1:9" ht="36">
      <c r="A131" s="81" t="s">
        <v>3403</v>
      </c>
      <c r="B131" s="82" t="s">
        <v>3398</v>
      </c>
      <c r="C131" s="82" t="s">
        <v>320</v>
      </c>
      <c r="D131" s="82" t="s">
        <v>335</v>
      </c>
      <c r="E131" s="82" t="s">
        <v>3254</v>
      </c>
      <c r="F131" s="82" t="s">
        <v>3254</v>
      </c>
      <c r="G131" s="82" t="s">
        <v>3254</v>
      </c>
      <c r="H131" s="82" t="s">
        <v>3254</v>
      </c>
      <c r="I131" s="82" t="s">
        <v>335</v>
      </c>
    </row>
    <row r="132" spans="1:9" ht="36">
      <c r="A132" s="81" t="s">
        <v>3404</v>
      </c>
      <c r="B132" s="82" t="s">
        <v>3398</v>
      </c>
      <c r="C132" s="82" t="s">
        <v>320</v>
      </c>
      <c r="D132" s="82" t="s">
        <v>336</v>
      </c>
      <c r="E132" s="82" t="s">
        <v>3254</v>
      </c>
      <c r="F132" s="82" t="s">
        <v>3254</v>
      </c>
      <c r="G132" s="82" t="s">
        <v>3254</v>
      </c>
      <c r="H132" s="82" t="s">
        <v>3254</v>
      </c>
      <c r="I132" s="82" t="s">
        <v>336</v>
      </c>
    </row>
    <row r="133" spans="1:9" ht="36">
      <c r="A133" s="81" t="s">
        <v>3405</v>
      </c>
      <c r="B133" s="82" t="s">
        <v>3398</v>
      </c>
      <c r="C133" s="82" t="s">
        <v>320</v>
      </c>
      <c r="D133" s="82" t="s">
        <v>3406</v>
      </c>
      <c r="E133" s="82" t="s">
        <v>3254</v>
      </c>
      <c r="F133" s="82" t="s">
        <v>3254</v>
      </c>
      <c r="G133" s="82" t="s">
        <v>3254</v>
      </c>
      <c r="H133" s="82" t="s">
        <v>3254</v>
      </c>
      <c r="I133" s="82" t="s">
        <v>3406</v>
      </c>
    </row>
    <row r="134" spans="1:9" ht="36">
      <c r="A134" s="81" t="s">
        <v>3407</v>
      </c>
      <c r="B134" s="82" t="s">
        <v>3398</v>
      </c>
      <c r="C134" s="82" t="s">
        <v>320</v>
      </c>
      <c r="D134" s="82" t="s">
        <v>337</v>
      </c>
      <c r="E134" s="82" t="s">
        <v>3254</v>
      </c>
      <c r="F134" s="82" t="s">
        <v>3254</v>
      </c>
      <c r="G134" s="82" t="s">
        <v>3254</v>
      </c>
      <c r="H134" s="82" t="s">
        <v>3254</v>
      </c>
      <c r="I134" s="82" t="s">
        <v>337</v>
      </c>
    </row>
    <row r="135" spans="1:9" ht="36">
      <c r="A135" s="81" t="s">
        <v>3408</v>
      </c>
      <c r="B135" s="82" t="s">
        <v>3398</v>
      </c>
      <c r="C135" s="82" t="s">
        <v>320</v>
      </c>
      <c r="D135" s="82" t="s">
        <v>337</v>
      </c>
      <c r="E135" s="82" t="s">
        <v>3409</v>
      </c>
      <c r="F135" s="82" t="s">
        <v>3254</v>
      </c>
      <c r="G135" s="82" t="s">
        <v>3254</v>
      </c>
      <c r="H135" s="82" t="s">
        <v>3254</v>
      </c>
      <c r="I135" s="82" t="s">
        <v>3409</v>
      </c>
    </row>
    <row r="136" spans="1:9" ht="36">
      <c r="A136" s="81" t="s">
        <v>3410</v>
      </c>
      <c r="B136" s="82" t="s">
        <v>3398</v>
      </c>
      <c r="C136" s="82" t="s">
        <v>320</v>
      </c>
      <c r="D136" s="82" t="s">
        <v>337</v>
      </c>
      <c r="E136" s="82" t="s">
        <v>3411</v>
      </c>
      <c r="F136" s="82" t="s">
        <v>3254</v>
      </c>
      <c r="G136" s="82" t="s">
        <v>3254</v>
      </c>
      <c r="H136" s="82" t="s">
        <v>3254</v>
      </c>
      <c r="I136" s="82" t="s">
        <v>3411</v>
      </c>
    </row>
    <row r="137" spans="1:9" ht="36">
      <c r="A137" s="81" t="s">
        <v>3412</v>
      </c>
      <c r="B137" s="82" t="s">
        <v>3398</v>
      </c>
      <c r="C137" s="82" t="s">
        <v>320</v>
      </c>
      <c r="D137" s="82" t="s">
        <v>337</v>
      </c>
      <c r="E137" s="82" t="s">
        <v>3413</v>
      </c>
      <c r="F137" s="82" t="s">
        <v>3254</v>
      </c>
      <c r="G137" s="82" t="s">
        <v>3254</v>
      </c>
      <c r="H137" s="82" t="s">
        <v>3254</v>
      </c>
      <c r="I137" s="82" t="s">
        <v>3413</v>
      </c>
    </row>
    <row r="138" spans="1:9" ht="36">
      <c r="A138" s="81" t="s">
        <v>3414</v>
      </c>
      <c r="B138" s="82" t="s">
        <v>3398</v>
      </c>
      <c r="C138" s="82" t="s">
        <v>320</v>
      </c>
      <c r="D138" s="82" t="s">
        <v>338</v>
      </c>
      <c r="E138" s="82" t="s">
        <v>3254</v>
      </c>
      <c r="F138" s="82" t="s">
        <v>3254</v>
      </c>
      <c r="G138" s="82" t="s">
        <v>3254</v>
      </c>
      <c r="H138" s="82" t="s">
        <v>3254</v>
      </c>
      <c r="I138" s="82" t="s">
        <v>338</v>
      </c>
    </row>
    <row r="139" spans="1:9" ht="36">
      <c r="A139" s="81" t="s">
        <v>3415</v>
      </c>
      <c r="B139" s="82" t="s">
        <v>3398</v>
      </c>
      <c r="C139" s="82" t="s">
        <v>321</v>
      </c>
      <c r="D139" s="82" t="s">
        <v>3254</v>
      </c>
      <c r="E139" s="82" t="s">
        <v>3254</v>
      </c>
      <c r="F139" s="82" t="s">
        <v>3254</v>
      </c>
      <c r="G139" s="82" t="s">
        <v>3254</v>
      </c>
      <c r="H139" s="82" t="s">
        <v>3254</v>
      </c>
      <c r="I139" s="82" t="s">
        <v>321</v>
      </c>
    </row>
    <row r="140" spans="1:9" ht="36">
      <c r="A140" s="81" t="s">
        <v>3416</v>
      </c>
      <c r="B140" s="82" t="s">
        <v>3398</v>
      </c>
      <c r="C140" s="82" t="s">
        <v>322</v>
      </c>
      <c r="D140" s="82" t="s">
        <v>3254</v>
      </c>
      <c r="E140" s="82" t="s">
        <v>3254</v>
      </c>
      <c r="F140" s="82" t="s">
        <v>3254</v>
      </c>
      <c r="G140" s="82" t="s">
        <v>3254</v>
      </c>
      <c r="H140" s="82" t="s">
        <v>3254</v>
      </c>
      <c r="I140" s="82" t="s">
        <v>322</v>
      </c>
    </row>
    <row r="141" spans="1:9" ht="36">
      <c r="A141" s="81" t="s">
        <v>3417</v>
      </c>
      <c r="B141" s="82" t="s">
        <v>3398</v>
      </c>
      <c r="C141" s="82" t="s">
        <v>323</v>
      </c>
      <c r="D141" s="82" t="s">
        <v>3254</v>
      </c>
      <c r="E141" s="82" t="s">
        <v>3254</v>
      </c>
      <c r="F141" s="82" t="s">
        <v>3254</v>
      </c>
      <c r="G141" s="82" t="s">
        <v>3254</v>
      </c>
      <c r="H141" s="82" t="s">
        <v>3254</v>
      </c>
      <c r="I141" s="82" t="s">
        <v>323</v>
      </c>
    </row>
    <row r="142" spans="1:9" ht="36">
      <c r="A142" s="81" t="s">
        <v>3418</v>
      </c>
      <c r="B142" s="82" t="s">
        <v>3398</v>
      </c>
      <c r="C142" s="82" t="s">
        <v>324</v>
      </c>
      <c r="D142" s="82" t="s">
        <v>3254</v>
      </c>
      <c r="E142" s="82" t="s">
        <v>3254</v>
      </c>
      <c r="F142" s="82" t="s">
        <v>3254</v>
      </c>
      <c r="G142" s="82" t="s">
        <v>3254</v>
      </c>
      <c r="H142" s="82" t="s">
        <v>3254</v>
      </c>
      <c r="I142" s="82" t="s">
        <v>324</v>
      </c>
    </row>
    <row r="143" spans="1:9" ht="36">
      <c r="A143" s="81" t="s">
        <v>3419</v>
      </c>
      <c r="B143" s="82" t="s">
        <v>3398</v>
      </c>
      <c r="C143" s="82" t="s">
        <v>325</v>
      </c>
      <c r="D143" s="82" t="s">
        <v>3254</v>
      </c>
      <c r="E143" s="82" t="s">
        <v>3254</v>
      </c>
      <c r="F143" s="82" t="s">
        <v>3254</v>
      </c>
      <c r="G143" s="82" t="s">
        <v>3254</v>
      </c>
      <c r="H143" s="82" t="s">
        <v>3254</v>
      </c>
      <c r="I143" s="82" t="s">
        <v>325</v>
      </c>
    </row>
    <row r="144" spans="1:9" ht="36">
      <c r="A144" s="81" t="s">
        <v>3420</v>
      </c>
      <c r="B144" s="82" t="s">
        <v>3398</v>
      </c>
      <c r="C144" s="82" t="s">
        <v>326</v>
      </c>
      <c r="D144" s="82" t="s">
        <v>3254</v>
      </c>
      <c r="E144" s="82" t="s">
        <v>3254</v>
      </c>
      <c r="F144" s="82" t="s">
        <v>3254</v>
      </c>
      <c r="G144" s="82" t="s">
        <v>3254</v>
      </c>
      <c r="H144" s="82" t="s">
        <v>3254</v>
      </c>
      <c r="I144" s="82" t="s">
        <v>326</v>
      </c>
    </row>
    <row r="145" spans="1:9" ht="36">
      <c r="A145" s="81" t="s">
        <v>3421</v>
      </c>
      <c r="B145" s="82" t="s">
        <v>3398</v>
      </c>
      <c r="C145" s="82" t="s">
        <v>327</v>
      </c>
      <c r="D145" s="82" t="s">
        <v>3254</v>
      </c>
      <c r="E145" s="82" t="s">
        <v>3254</v>
      </c>
      <c r="F145" s="82" t="s">
        <v>3254</v>
      </c>
      <c r="G145" s="82" t="s">
        <v>3254</v>
      </c>
      <c r="H145" s="82" t="s">
        <v>3254</v>
      </c>
      <c r="I145" s="82" t="s">
        <v>327</v>
      </c>
    </row>
    <row r="146" spans="1:9" ht="36">
      <c r="A146" s="81" t="s">
        <v>3422</v>
      </c>
      <c r="B146" s="82" t="s">
        <v>3398</v>
      </c>
      <c r="C146" s="82" t="s">
        <v>328</v>
      </c>
      <c r="D146" s="82" t="s">
        <v>3254</v>
      </c>
      <c r="E146" s="82" t="s">
        <v>3254</v>
      </c>
      <c r="F146" s="82" t="s">
        <v>3254</v>
      </c>
      <c r="G146" s="82" t="s">
        <v>3254</v>
      </c>
      <c r="H146" s="82" t="s">
        <v>3254</v>
      </c>
      <c r="I146" s="82" t="s">
        <v>328</v>
      </c>
    </row>
    <row r="147" spans="1:9" ht="36">
      <c r="A147" s="81" t="s">
        <v>3423</v>
      </c>
      <c r="B147" s="82" t="s">
        <v>3398</v>
      </c>
      <c r="C147" s="82" t="s">
        <v>329</v>
      </c>
      <c r="D147" s="82" t="s">
        <v>3254</v>
      </c>
      <c r="E147" s="82" t="s">
        <v>3254</v>
      </c>
      <c r="F147" s="82" t="s">
        <v>3254</v>
      </c>
      <c r="G147" s="82" t="s">
        <v>3254</v>
      </c>
      <c r="H147" s="82" t="s">
        <v>3254</v>
      </c>
      <c r="I147" s="82" t="s">
        <v>329</v>
      </c>
    </row>
    <row r="148" spans="1:9">
      <c r="A148" s="81" t="s">
        <v>3424</v>
      </c>
      <c r="B148" s="82" t="s">
        <v>3398</v>
      </c>
      <c r="C148" s="82" t="s">
        <v>330</v>
      </c>
      <c r="D148" s="82" t="s">
        <v>3254</v>
      </c>
      <c r="E148" s="82" t="s">
        <v>3254</v>
      </c>
      <c r="F148" s="82" t="s">
        <v>3254</v>
      </c>
      <c r="G148" s="82" t="s">
        <v>3254</v>
      </c>
      <c r="H148" s="82" t="s">
        <v>3254</v>
      </c>
      <c r="I148" s="82" t="s">
        <v>330</v>
      </c>
    </row>
    <row r="149" spans="1:9" ht="36">
      <c r="A149" s="81" t="s">
        <v>3425</v>
      </c>
      <c r="B149" s="82" t="s">
        <v>3398</v>
      </c>
      <c r="C149" s="82" t="s">
        <v>331</v>
      </c>
      <c r="D149" s="82" t="s">
        <v>3254</v>
      </c>
      <c r="E149" s="82" t="s">
        <v>3254</v>
      </c>
      <c r="F149" s="82" t="s">
        <v>3254</v>
      </c>
      <c r="G149" s="82" t="s">
        <v>3254</v>
      </c>
      <c r="H149" s="82" t="s">
        <v>3254</v>
      </c>
      <c r="I149" s="82" t="s">
        <v>331</v>
      </c>
    </row>
    <row r="150" spans="1:9" ht="36">
      <c r="A150" s="81" t="s">
        <v>3426</v>
      </c>
      <c r="B150" s="82" t="s">
        <v>3398</v>
      </c>
      <c r="C150" s="82" t="s">
        <v>332</v>
      </c>
      <c r="D150" s="82" t="s">
        <v>3254</v>
      </c>
      <c r="E150" s="82" t="s">
        <v>3254</v>
      </c>
      <c r="F150" s="82" t="s">
        <v>3254</v>
      </c>
      <c r="G150" s="82" t="s">
        <v>3254</v>
      </c>
      <c r="H150" s="82" t="s">
        <v>3254</v>
      </c>
      <c r="I150" s="82" t="s">
        <v>332</v>
      </c>
    </row>
    <row r="151" spans="1:9">
      <c r="A151" s="81" t="s">
        <v>3427</v>
      </c>
      <c r="B151" s="82" t="s">
        <v>3428</v>
      </c>
      <c r="C151" s="82" t="s">
        <v>3254</v>
      </c>
      <c r="D151" s="82" t="s">
        <v>3254</v>
      </c>
      <c r="E151" s="82" t="s">
        <v>3254</v>
      </c>
      <c r="F151" s="82" t="s">
        <v>3254</v>
      </c>
      <c r="G151" s="82" t="s">
        <v>3254</v>
      </c>
      <c r="H151" s="82" t="s">
        <v>3254</v>
      </c>
      <c r="I151" s="82" t="s">
        <v>3429</v>
      </c>
    </row>
    <row r="152" spans="1:9">
      <c r="A152" s="81" t="s">
        <v>3430</v>
      </c>
      <c r="B152" s="82" t="s">
        <v>3428</v>
      </c>
      <c r="C152" s="82" t="s">
        <v>3431</v>
      </c>
      <c r="D152" s="82" t="s">
        <v>3254</v>
      </c>
      <c r="E152" s="82" t="s">
        <v>3254</v>
      </c>
      <c r="F152" s="82" t="s">
        <v>3254</v>
      </c>
      <c r="G152" s="82" t="s">
        <v>3254</v>
      </c>
      <c r="H152" s="82" t="s">
        <v>3254</v>
      </c>
      <c r="I152" s="82" t="s">
        <v>3431</v>
      </c>
    </row>
    <row r="153" spans="1:9" ht="36">
      <c r="A153" s="81" t="s">
        <v>3432</v>
      </c>
      <c r="B153" s="82" t="s">
        <v>3428</v>
      </c>
      <c r="C153" s="82" t="s">
        <v>3431</v>
      </c>
      <c r="D153" s="82" t="s">
        <v>3433</v>
      </c>
      <c r="E153" s="82" t="s">
        <v>3254</v>
      </c>
      <c r="F153" s="82" t="s">
        <v>3254</v>
      </c>
      <c r="G153" s="82" t="s">
        <v>3254</v>
      </c>
      <c r="H153" s="82" t="s">
        <v>3254</v>
      </c>
      <c r="I153" s="82" t="s">
        <v>3433</v>
      </c>
    </row>
    <row r="154" spans="1:9" ht="36">
      <c r="A154" s="81" t="s">
        <v>3434</v>
      </c>
      <c r="B154" s="82" t="s">
        <v>3428</v>
      </c>
      <c r="C154" s="82" t="s">
        <v>3431</v>
      </c>
      <c r="D154" s="82" t="s">
        <v>3435</v>
      </c>
      <c r="E154" s="82" t="s">
        <v>3254</v>
      </c>
      <c r="F154" s="82" t="s">
        <v>3254</v>
      </c>
      <c r="G154" s="82" t="s">
        <v>3254</v>
      </c>
      <c r="H154" s="82" t="s">
        <v>3254</v>
      </c>
      <c r="I154" s="82" t="s">
        <v>3435</v>
      </c>
    </row>
    <row r="155" spans="1:9" ht="36">
      <c r="A155" s="81" t="s">
        <v>3436</v>
      </c>
      <c r="B155" s="82" t="s">
        <v>3428</v>
      </c>
      <c r="C155" s="82" t="s">
        <v>3431</v>
      </c>
      <c r="D155" s="82" t="s">
        <v>3437</v>
      </c>
      <c r="E155" s="82" t="s">
        <v>3254</v>
      </c>
      <c r="F155" s="82" t="s">
        <v>3254</v>
      </c>
      <c r="G155" s="82" t="s">
        <v>3254</v>
      </c>
      <c r="H155" s="82" t="s">
        <v>3254</v>
      </c>
      <c r="I155" s="82" t="s">
        <v>3437</v>
      </c>
    </row>
    <row r="156" spans="1:9" ht="36">
      <c r="A156" s="81" t="s">
        <v>3438</v>
      </c>
      <c r="B156" s="82" t="s">
        <v>3428</v>
      </c>
      <c r="C156" s="82" t="s">
        <v>3439</v>
      </c>
      <c r="D156" s="82" t="s">
        <v>3254</v>
      </c>
      <c r="E156" s="82" t="s">
        <v>3254</v>
      </c>
      <c r="F156" s="82" t="s">
        <v>3254</v>
      </c>
      <c r="G156" s="82" t="s">
        <v>3254</v>
      </c>
      <c r="H156" s="82" t="s">
        <v>3254</v>
      </c>
      <c r="I156" s="82" t="s">
        <v>3439</v>
      </c>
    </row>
    <row r="157" spans="1:9" ht="72">
      <c r="A157" s="81" t="s">
        <v>3440</v>
      </c>
      <c r="B157" s="82" t="s">
        <v>3428</v>
      </c>
      <c r="C157" s="82" t="s">
        <v>3439</v>
      </c>
      <c r="D157" s="82" t="s">
        <v>3441</v>
      </c>
      <c r="E157" s="82" t="s">
        <v>3254</v>
      </c>
      <c r="F157" s="82" t="s">
        <v>3254</v>
      </c>
      <c r="G157" s="82" t="s">
        <v>3254</v>
      </c>
      <c r="H157" s="82" t="s">
        <v>3254</v>
      </c>
      <c r="I157" s="82" t="s">
        <v>3441</v>
      </c>
    </row>
    <row r="158" spans="1:9" ht="36">
      <c r="A158" s="81" t="s">
        <v>3442</v>
      </c>
      <c r="B158" s="82" t="s">
        <v>3428</v>
      </c>
      <c r="C158" s="82" t="s">
        <v>3439</v>
      </c>
      <c r="D158" s="82" t="s">
        <v>3443</v>
      </c>
      <c r="E158" s="82" t="s">
        <v>3254</v>
      </c>
      <c r="F158" s="82" t="s">
        <v>3254</v>
      </c>
      <c r="G158" s="82" t="s">
        <v>3254</v>
      </c>
      <c r="H158" s="82" t="s">
        <v>3254</v>
      </c>
      <c r="I158" s="82" t="s">
        <v>3443</v>
      </c>
    </row>
    <row r="159" spans="1:9" ht="54">
      <c r="A159" s="81" t="s">
        <v>3444</v>
      </c>
      <c r="B159" s="82" t="s">
        <v>3428</v>
      </c>
      <c r="C159" s="82" t="s">
        <v>3439</v>
      </c>
      <c r="D159" s="82" t="s">
        <v>3445</v>
      </c>
      <c r="E159" s="82" t="s">
        <v>3254</v>
      </c>
      <c r="F159" s="82" t="s">
        <v>3254</v>
      </c>
      <c r="G159" s="82" t="s">
        <v>3254</v>
      </c>
      <c r="H159" s="82" t="s">
        <v>3254</v>
      </c>
      <c r="I159" s="82" t="s">
        <v>3445</v>
      </c>
    </row>
    <row r="160" spans="1:9" ht="54">
      <c r="A160" s="81" t="s">
        <v>3446</v>
      </c>
      <c r="B160" s="82" t="s">
        <v>3428</v>
      </c>
      <c r="C160" s="82" t="s">
        <v>3439</v>
      </c>
      <c r="D160" s="82" t="s">
        <v>3447</v>
      </c>
      <c r="E160" s="82" t="s">
        <v>3254</v>
      </c>
      <c r="F160" s="82" t="s">
        <v>3254</v>
      </c>
      <c r="G160" s="82" t="s">
        <v>3254</v>
      </c>
      <c r="H160" s="82" t="s">
        <v>3254</v>
      </c>
      <c r="I160" s="82" t="s">
        <v>3447</v>
      </c>
    </row>
    <row r="161" spans="1:9" ht="36">
      <c r="A161" s="81" t="s">
        <v>3448</v>
      </c>
      <c r="B161" s="82" t="s">
        <v>3428</v>
      </c>
      <c r="C161" s="82" t="s">
        <v>3439</v>
      </c>
      <c r="D161" s="82" t="s">
        <v>3449</v>
      </c>
      <c r="E161" s="82" t="s">
        <v>3254</v>
      </c>
      <c r="F161" s="82" t="s">
        <v>3254</v>
      </c>
      <c r="G161" s="82" t="s">
        <v>3254</v>
      </c>
      <c r="H161" s="82" t="s">
        <v>3254</v>
      </c>
      <c r="I161" s="82" t="s">
        <v>3449</v>
      </c>
    </row>
    <row r="162" spans="1:9" ht="36">
      <c r="A162" s="81" t="s">
        <v>3450</v>
      </c>
      <c r="B162" s="82" t="s">
        <v>3428</v>
      </c>
      <c r="C162" s="82" t="s">
        <v>3439</v>
      </c>
      <c r="D162" s="82" t="s">
        <v>3449</v>
      </c>
      <c r="E162" s="82" t="s">
        <v>3451</v>
      </c>
      <c r="F162" s="82" t="s">
        <v>3254</v>
      </c>
      <c r="G162" s="82" t="s">
        <v>3254</v>
      </c>
      <c r="H162" s="82" t="s">
        <v>3254</v>
      </c>
      <c r="I162" s="82" t="s">
        <v>3451</v>
      </c>
    </row>
    <row r="163" spans="1:9" ht="36">
      <c r="A163" s="81" t="s">
        <v>3452</v>
      </c>
      <c r="B163" s="82" t="s">
        <v>3428</v>
      </c>
      <c r="C163" s="82" t="s">
        <v>3439</v>
      </c>
      <c r="D163" s="82" t="s">
        <v>3449</v>
      </c>
      <c r="E163" s="82" t="s">
        <v>3453</v>
      </c>
      <c r="F163" s="82" t="s">
        <v>3254</v>
      </c>
      <c r="G163" s="82" t="s">
        <v>3254</v>
      </c>
      <c r="H163" s="82" t="s">
        <v>3254</v>
      </c>
      <c r="I163" s="82" t="s">
        <v>3453</v>
      </c>
    </row>
    <row r="164" spans="1:9" ht="36">
      <c r="A164" s="81" t="s">
        <v>3454</v>
      </c>
      <c r="B164" s="82" t="s">
        <v>3428</v>
      </c>
      <c r="C164" s="82" t="s">
        <v>3439</v>
      </c>
      <c r="D164" s="82" t="s">
        <v>3455</v>
      </c>
      <c r="E164" s="82" t="s">
        <v>3254</v>
      </c>
      <c r="F164" s="82" t="s">
        <v>3254</v>
      </c>
      <c r="G164" s="82" t="s">
        <v>3254</v>
      </c>
      <c r="H164" s="82" t="s">
        <v>3254</v>
      </c>
      <c r="I164" s="82" t="s">
        <v>3455</v>
      </c>
    </row>
    <row r="165" spans="1:9" ht="36">
      <c r="A165" s="81" t="s">
        <v>3456</v>
      </c>
      <c r="B165" s="82" t="s">
        <v>3428</v>
      </c>
      <c r="C165" s="82" t="s">
        <v>3439</v>
      </c>
      <c r="D165" s="82" t="s">
        <v>3457</v>
      </c>
      <c r="E165" s="82" t="s">
        <v>3254</v>
      </c>
      <c r="F165" s="82" t="s">
        <v>3254</v>
      </c>
      <c r="G165" s="82" t="s">
        <v>3254</v>
      </c>
      <c r="H165" s="82" t="s">
        <v>3254</v>
      </c>
      <c r="I165" s="82" t="s">
        <v>3457</v>
      </c>
    </row>
    <row r="166" spans="1:9">
      <c r="A166" s="81" t="s">
        <v>3458</v>
      </c>
      <c r="B166" s="82" t="s">
        <v>3428</v>
      </c>
      <c r="C166" s="82" t="s">
        <v>3459</v>
      </c>
      <c r="D166" s="82" t="s">
        <v>3254</v>
      </c>
      <c r="E166" s="82" t="s">
        <v>3254</v>
      </c>
      <c r="F166" s="82" t="s">
        <v>3254</v>
      </c>
      <c r="G166" s="82" t="s">
        <v>3254</v>
      </c>
      <c r="H166" s="82" t="s">
        <v>3254</v>
      </c>
      <c r="I166" s="82" t="s">
        <v>3459</v>
      </c>
    </row>
    <row r="167" spans="1:9" ht="36">
      <c r="A167" s="81" t="s">
        <v>3460</v>
      </c>
      <c r="B167" s="82" t="s">
        <v>3428</v>
      </c>
      <c r="C167" s="82" t="s">
        <v>3459</v>
      </c>
      <c r="D167" s="82" t="s">
        <v>3461</v>
      </c>
      <c r="E167" s="82" t="s">
        <v>3254</v>
      </c>
      <c r="F167" s="82" t="s">
        <v>3254</v>
      </c>
      <c r="G167" s="82" t="s">
        <v>3254</v>
      </c>
      <c r="H167" s="82" t="s">
        <v>3254</v>
      </c>
      <c r="I167" s="82" t="s">
        <v>3461</v>
      </c>
    </row>
    <row r="168" spans="1:9" ht="36">
      <c r="A168" s="81" t="s">
        <v>3462</v>
      </c>
      <c r="B168" s="82" t="s">
        <v>3428</v>
      </c>
      <c r="C168" s="82" t="s">
        <v>3459</v>
      </c>
      <c r="D168" s="82" t="s">
        <v>3461</v>
      </c>
      <c r="E168" s="82" t="s">
        <v>3463</v>
      </c>
      <c r="F168" s="82" t="s">
        <v>3254</v>
      </c>
      <c r="G168" s="82" t="s">
        <v>3254</v>
      </c>
      <c r="H168" s="82" t="s">
        <v>3254</v>
      </c>
      <c r="I168" s="82" t="s">
        <v>3463</v>
      </c>
    </row>
    <row r="169" spans="1:9" ht="36">
      <c r="A169" s="81" t="s">
        <v>3464</v>
      </c>
      <c r="B169" s="82" t="s">
        <v>3428</v>
      </c>
      <c r="C169" s="82" t="s">
        <v>3459</v>
      </c>
      <c r="D169" s="82" t="s">
        <v>3461</v>
      </c>
      <c r="E169" s="82" t="s">
        <v>3463</v>
      </c>
      <c r="F169" s="82" t="s">
        <v>3465</v>
      </c>
      <c r="G169" s="82" t="s">
        <v>3254</v>
      </c>
      <c r="H169" s="82" t="s">
        <v>3254</v>
      </c>
      <c r="I169" s="82" t="s">
        <v>3465</v>
      </c>
    </row>
    <row r="170" spans="1:9" ht="54">
      <c r="A170" s="81" t="s">
        <v>3466</v>
      </c>
      <c r="B170" s="82" t="s">
        <v>3428</v>
      </c>
      <c r="C170" s="82" t="s">
        <v>3459</v>
      </c>
      <c r="D170" s="82" t="s">
        <v>3461</v>
      </c>
      <c r="E170" s="82" t="s">
        <v>3463</v>
      </c>
      <c r="F170" s="82" t="s">
        <v>3467</v>
      </c>
      <c r="G170" s="82" t="s">
        <v>3254</v>
      </c>
      <c r="H170" s="82" t="s">
        <v>3254</v>
      </c>
      <c r="I170" s="82" t="s">
        <v>3467</v>
      </c>
    </row>
    <row r="171" spans="1:9" ht="36">
      <c r="A171" s="81" t="s">
        <v>3468</v>
      </c>
      <c r="B171" s="82" t="s">
        <v>3428</v>
      </c>
      <c r="C171" s="82" t="s">
        <v>3459</v>
      </c>
      <c r="D171" s="82" t="s">
        <v>3461</v>
      </c>
      <c r="E171" s="82" t="s">
        <v>3463</v>
      </c>
      <c r="F171" s="82" t="s">
        <v>3469</v>
      </c>
      <c r="G171" s="82" t="s">
        <v>3254</v>
      </c>
      <c r="H171" s="82" t="s">
        <v>3254</v>
      </c>
      <c r="I171" s="82" t="s">
        <v>3469</v>
      </c>
    </row>
    <row r="172" spans="1:9" ht="54">
      <c r="A172" s="81" t="s">
        <v>3470</v>
      </c>
      <c r="B172" s="82" t="s">
        <v>3428</v>
      </c>
      <c r="C172" s="82" t="s">
        <v>3459</v>
      </c>
      <c r="D172" s="82" t="s">
        <v>3461</v>
      </c>
      <c r="E172" s="82" t="s">
        <v>3463</v>
      </c>
      <c r="F172" s="82" t="s">
        <v>3471</v>
      </c>
      <c r="G172" s="82" t="s">
        <v>3254</v>
      </c>
      <c r="H172" s="82" t="s">
        <v>3254</v>
      </c>
      <c r="I172" s="82" t="s">
        <v>3471</v>
      </c>
    </row>
    <row r="173" spans="1:9" ht="36">
      <c r="A173" s="81" t="s">
        <v>3472</v>
      </c>
      <c r="B173" s="82" t="s">
        <v>3428</v>
      </c>
      <c r="C173" s="82" t="s">
        <v>3459</v>
      </c>
      <c r="D173" s="82" t="s">
        <v>3461</v>
      </c>
      <c r="E173" s="82" t="s">
        <v>3473</v>
      </c>
      <c r="F173" s="82" t="s">
        <v>3254</v>
      </c>
      <c r="G173" s="82" t="s">
        <v>3254</v>
      </c>
      <c r="H173" s="82" t="s">
        <v>3254</v>
      </c>
      <c r="I173" s="82" t="s">
        <v>3473</v>
      </c>
    </row>
    <row r="174" spans="1:9" ht="54">
      <c r="A174" s="81" t="s">
        <v>3474</v>
      </c>
      <c r="B174" s="82" t="s">
        <v>3428</v>
      </c>
      <c r="C174" s="82" t="s">
        <v>3459</v>
      </c>
      <c r="D174" s="82" t="s">
        <v>3461</v>
      </c>
      <c r="E174" s="82" t="s">
        <v>3473</v>
      </c>
      <c r="F174" s="82" t="s">
        <v>3475</v>
      </c>
      <c r="G174" s="82" t="s">
        <v>3254</v>
      </c>
      <c r="H174" s="82" t="s">
        <v>3254</v>
      </c>
      <c r="I174" s="82" t="s">
        <v>3475</v>
      </c>
    </row>
    <row r="175" spans="1:9" ht="72">
      <c r="A175" s="81" t="s">
        <v>3476</v>
      </c>
      <c r="B175" s="82" t="s">
        <v>3428</v>
      </c>
      <c r="C175" s="82" t="s">
        <v>3459</v>
      </c>
      <c r="D175" s="82" t="s">
        <v>3461</v>
      </c>
      <c r="E175" s="82" t="s">
        <v>3473</v>
      </c>
      <c r="F175" s="82" t="s">
        <v>3477</v>
      </c>
      <c r="G175" s="82" t="s">
        <v>3254</v>
      </c>
      <c r="H175" s="82" t="s">
        <v>3254</v>
      </c>
      <c r="I175" s="82" t="s">
        <v>3477</v>
      </c>
    </row>
    <row r="176" spans="1:9" ht="72">
      <c r="A176" s="81" t="s">
        <v>3478</v>
      </c>
      <c r="B176" s="82" t="s">
        <v>3428</v>
      </c>
      <c r="C176" s="82" t="s">
        <v>3459</v>
      </c>
      <c r="D176" s="82" t="s">
        <v>3461</v>
      </c>
      <c r="E176" s="82" t="s">
        <v>3473</v>
      </c>
      <c r="F176" s="82" t="s">
        <v>3479</v>
      </c>
      <c r="G176" s="82" t="s">
        <v>3254</v>
      </c>
      <c r="H176" s="82" t="s">
        <v>3254</v>
      </c>
      <c r="I176" s="82" t="s">
        <v>3479</v>
      </c>
    </row>
    <row r="177" spans="1:9" ht="54">
      <c r="A177" s="81" t="s">
        <v>3480</v>
      </c>
      <c r="B177" s="82" t="s">
        <v>3428</v>
      </c>
      <c r="C177" s="82" t="s">
        <v>3459</v>
      </c>
      <c r="D177" s="82" t="s">
        <v>3461</v>
      </c>
      <c r="E177" s="82" t="s">
        <v>3473</v>
      </c>
      <c r="F177" s="82" t="s">
        <v>3481</v>
      </c>
      <c r="G177" s="82" t="s">
        <v>3254</v>
      </c>
      <c r="H177" s="82" t="s">
        <v>3254</v>
      </c>
      <c r="I177" s="82" t="s">
        <v>3481</v>
      </c>
    </row>
    <row r="178" spans="1:9" ht="54">
      <c r="A178" s="81" t="s">
        <v>3482</v>
      </c>
      <c r="B178" s="82" t="s">
        <v>3428</v>
      </c>
      <c r="C178" s="82" t="s">
        <v>3459</v>
      </c>
      <c r="D178" s="82" t="s">
        <v>3483</v>
      </c>
      <c r="E178" s="82" t="s">
        <v>3254</v>
      </c>
      <c r="F178" s="82" t="s">
        <v>3254</v>
      </c>
      <c r="G178" s="82" t="s">
        <v>3254</v>
      </c>
      <c r="H178" s="82" t="s">
        <v>3254</v>
      </c>
      <c r="I178" s="82" t="s">
        <v>3483</v>
      </c>
    </row>
    <row r="179" spans="1:9" ht="54">
      <c r="A179" s="81" t="s">
        <v>3484</v>
      </c>
      <c r="B179" s="82" t="s">
        <v>3428</v>
      </c>
      <c r="C179" s="82" t="s">
        <v>3459</v>
      </c>
      <c r="D179" s="82" t="s">
        <v>3483</v>
      </c>
      <c r="E179" s="82" t="s">
        <v>3485</v>
      </c>
      <c r="F179" s="82" t="s">
        <v>3254</v>
      </c>
      <c r="G179" s="82" t="s">
        <v>3254</v>
      </c>
      <c r="H179" s="82" t="s">
        <v>3254</v>
      </c>
      <c r="I179" s="82" t="s">
        <v>3485</v>
      </c>
    </row>
    <row r="180" spans="1:9" ht="72">
      <c r="A180" s="81" t="s">
        <v>3486</v>
      </c>
      <c r="B180" s="82" t="s">
        <v>3428</v>
      </c>
      <c r="C180" s="82" t="s">
        <v>3459</v>
      </c>
      <c r="D180" s="82" t="s">
        <v>3483</v>
      </c>
      <c r="E180" s="82" t="s">
        <v>3487</v>
      </c>
      <c r="F180" s="82" t="s">
        <v>3254</v>
      </c>
      <c r="G180" s="82" t="s">
        <v>3254</v>
      </c>
      <c r="H180" s="82" t="s">
        <v>3254</v>
      </c>
      <c r="I180" s="82" t="s">
        <v>3487</v>
      </c>
    </row>
    <row r="181" spans="1:9" ht="54">
      <c r="A181" s="81" t="s">
        <v>3488</v>
      </c>
      <c r="B181" s="82" t="s">
        <v>3428</v>
      </c>
      <c r="C181" s="82" t="s">
        <v>3459</v>
      </c>
      <c r="D181" s="82" t="s">
        <v>3483</v>
      </c>
      <c r="E181" s="82" t="s">
        <v>3489</v>
      </c>
      <c r="F181" s="82" t="s">
        <v>3254</v>
      </c>
      <c r="G181" s="82" t="s">
        <v>3254</v>
      </c>
      <c r="H181" s="82" t="s">
        <v>3254</v>
      </c>
      <c r="I181" s="82" t="s">
        <v>3489</v>
      </c>
    </row>
    <row r="182" spans="1:9" ht="72">
      <c r="A182" s="81" t="s">
        <v>3490</v>
      </c>
      <c r="B182" s="82" t="s">
        <v>3428</v>
      </c>
      <c r="C182" s="82" t="s">
        <v>3459</v>
      </c>
      <c r="D182" s="82" t="s">
        <v>3483</v>
      </c>
      <c r="E182" s="82" t="s">
        <v>3491</v>
      </c>
      <c r="F182" s="82" t="s">
        <v>3254</v>
      </c>
      <c r="G182" s="82" t="s">
        <v>3254</v>
      </c>
      <c r="H182" s="82" t="s">
        <v>3254</v>
      </c>
      <c r="I182" s="82" t="s">
        <v>3491</v>
      </c>
    </row>
    <row r="183" spans="1:9" ht="54">
      <c r="A183" s="81" t="s">
        <v>3492</v>
      </c>
      <c r="B183" s="82" t="s">
        <v>3428</v>
      </c>
      <c r="C183" s="82" t="s">
        <v>3459</v>
      </c>
      <c r="D183" s="82" t="s">
        <v>3483</v>
      </c>
      <c r="E183" s="82" t="s">
        <v>3493</v>
      </c>
      <c r="F183" s="82" t="s">
        <v>3254</v>
      </c>
      <c r="G183" s="82" t="s">
        <v>3254</v>
      </c>
      <c r="H183" s="82" t="s">
        <v>3254</v>
      </c>
      <c r="I183" s="82" t="s">
        <v>3493</v>
      </c>
    </row>
    <row r="184" spans="1:9" ht="54">
      <c r="A184" s="81" t="s">
        <v>3494</v>
      </c>
      <c r="B184" s="82" t="s">
        <v>3428</v>
      </c>
      <c r="C184" s="82" t="s">
        <v>3459</v>
      </c>
      <c r="D184" s="82" t="s">
        <v>3483</v>
      </c>
      <c r="E184" s="82" t="s">
        <v>3495</v>
      </c>
      <c r="F184" s="82" t="s">
        <v>3254</v>
      </c>
      <c r="G184" s="82" t="s">
        <v>3254</v>
      </c>
      <c r="H184" s="82" t="s">
        <v>3254</v>
      </c>
      <c r="I184" s="82" t="s">
        <v>3495</v>
      </c>
    </row>
    <row r="185" spans="1:9" ht="36">
      <c r="A185" s="81" t="s">
        <v>3496</v>
      </c>
      <c r="B185" s="82" t="s">
        <v>3428</v>
      </c>
      <c r="C185" s="82" t="s">
        <v>3497</v>
      </c>
      <c r="D185" s="82" t="s">
        <v>3254</v>
      </c>
      <c r="E185" s="82" t="s">
        <v>3254</v>
      </c>
      <c r="F185" s="82" t="s">
        <v>3254</v>
      </c>
      <c r="G185" s="82" t="s">
        <v>3254</v>
      </c>
      <c r="H185" s="82" t="s">
        <v>3254</v>
      </c>
      <c r="I185" s="82" t="s">
        <v>3497</v>
      </c>
    </row>
    <row r="186" spans="1:9" ht="54">
      <c r="A186" s="81" t="s">
        <v>3498</v>
      </c>
      <c r="B186" s="82" t="s">
        <v>3428</v>
      </c>
      <c r="C186" s="82" t="s">
        <v>3497</v>
      </c>
      <c r="D186" s="82" t="s">
        <v>3499</v>
      </c>
      <c r="E186" s="82" t="s">
        <v>3254</v>
      </c>
      <c r="F186" s="82" t="s">
        <v>3254</v>
      </c>
      <c r="G186" s="82" t="s">
        <v>3254</v>
      </c>
      <c r="H186" s="82" t="s">
        <v>3254</v>
      </c>
      <c r="I186" s="82" t="s">
        <v>3499</v>
      </c>
    </row>
    <row r="187" spans="1:9" ht="54">
      <c r="A187" s="81" t="s">
        <v>3500</v>
      </c>
      <c r="B187" s="82" t="s">
        <v>3428</v>
      </c>
      <c r="C187" s="82" t="s">
        <v>3497</v>
      </c>
      <c r="D187" s="82" t="s">
        <v>3499</v>
      </c>
      <c r="E187" s="82" t="s">
        <v>3501</v>
      </c>
      <c r="F187" s="82" t="s">
        <v>3254</v>
      </c>
      <c r="G187" s="82" t="s">
        <v>3254</v>
      </c>
      <c r="H187" s="82" t="s">
        <v>3254</v>
      </c>
      <c r="I187" s="82" t="s">
        <v>3501</v>
      </c>
    </row>
    <row r="188" spans="1:9" ht="54">
      <c r="A188" s="81" t="s">
        <v>3502</v>
      </c>
      <c r="B188" s="82" t="s">
        <v>3428</v>
      </c>
      <c r="C188" s="82" t="s">
        <v>3497</v>
      </c>
      <c r="D188" s="82" t="s">
        <v>3499</v>
      </c>
      <c r="E188" s="82" t="s">
        <v>3503</v>
      </c>
      <c r="F188" s="82" t="s">
        <v>3254</v>
      </c>
      <c r="G188" s="82" t="s">
        <v>3254</v>
      </c>
      <c r="H188" s="82" t="s">
        <v>3254</v>
      </c>
      <c r="I188" s="82" t="s">
        <v>3503</v>
      </c>
    </row>
    <row r="189" spans="1:9" ht="54">
      <c r="A189" s="81" t="s">
        <v>3504</v>
      </c>
      <c r="B189" s="82" t="s">
        <v>3428</v>
      </c>
      <c r="C189" s="82" t="s">
        <v>3497</v>
      </c>
      <c r="D189" s="82" t="s">
        <v>3499</v>
      </c>
      <c r="E189" s="82" t="s">
        <v>3505</v>
      </c>
      <c r="F189" s="82" t="s">
        <v>3254</v>
      </c>
      <c r="G189" s="82" t="s">
        <v>3254</v>
      </c>
      <c r="H189" s="82" t="s">
        <v>3254</v>
      </c>
      <c r="I189" s="82" t="s">
        <v>3505</v>
      </c>
    </row>
    <row r="190" spans="1:9" ht="54">
      <c r="A190" s="81" t="s">
        <v>3506</v>
      </c>
      <c r="B190" s="82" t="s">
        <v>3428</v>
      </c>
      <c r="C190" s="82" t="s">
        <v>3497</v>
      </c>
      <c r="D190" s="82" t="s">
        <v>3499</v>
      </c>
      <c r="E190" s="82" t="s">
        <v>3507</v>
      </c>
      <c r="F190" s="82" t="s">
        <v>3254</v>
      </c>
      <c r="G190" s="82" t="s">
        <v>3254</v>
      </c>
      <c r="H190" s="82" t="s">
        <v>3254</v>
      </c>
      <c r="I190" s="82" t="s">
        <v>3507</v>
      </c>
    </row>
    <row r="191" spans="1:9" ht="54">
      <c r="A191" s="81" t="s">
        <v>3508</v>
      </c>
      <c r="B191" s="82" t="s">
        <v>3428</v>
      </c>
      <c r="C191" s="82" t="s">
        <v>3497</v>
      </c>
      <c r="D191" s="82" t="s">
        <v>3499</v>
      </c>
      <c r="E191" s="82" t="s">
        <v>3509</v>
      </c>
      <c r="F191" s="82" t="s">
        <v>3254</v>
      </c>
      <c r="G191" s="82" t="s">
        <v>3254</v>
      </c>
      <c r="H191" s="82" t="s">
        <v>3254</v>
      </c>
      <c r="I191" s="82" t="s">
        <v>3509</v>
      </c>
    </row>
    <row r="192" spans="1:9" ht="54">
      <c r="A192" s="81" t="s">
        <v>3510</v>
      </c>
      <c r="B192" s="82" t="s">
        <v>3428</v>
      </c>
      <c r="C192" s="82" t="s">
        <v>3497</v>
      </c>
      <c r="D192" s="82" t="s">
        <v>3499</v>
      </c>
      <c r="E192" s="82" t="s">
        <v>3511</v>
      </c>
      <c r="F192" s="82" t="s">
        <v>3254</v>
      </c>
      <c r="G192" s="82" t="s">
        <v>3254</v>
      </c>
      <c r="H192" s="82" t="s">
        <v>3254</v>
      </c>
      <c r="I192" s="82" t="s">
        <v>3511</v>
      </c>
    </row>
    <row r="193" spans="1:9" ht="54">
      <c r="A193" s="81" t="s">
        <v>3512</v>
      </c>
      <c r="B193" s="82" t="s">
        <v>3428</v>
      </c>
      <c r="C193" s="82" t="s">
        <v>3497</v>
      </c>
      <c r="D193" s="82" t="s">
        <v>3499</v>
      </c>
      <c r="E193" s="82" t="s">
        <v>3513</v>
      </c>
      <c r="F193" s="82" t="s">
        <v>3254</v>
      </c>
      <c r="G193" s="82" t="s">
        <v>3254</v>
      </c>
      <c r="H193" s="82" t="s">
        <v>3254</v>
      </c>
      <c r="I193" s="82" t="s">
        <v>3513</v>
      </c>
    </row>
    <row r="194" spans="1:9" ht="54">
      <c r="A194" s="81" t="s">
        <v>3514</v>
      </c>
      <c r="B194" s="82" t="s">
        <v>3428</v>
      </c>
      <c r="C194" s="82" t="s">
        <v>3497</v>
      </c>
      <c r="D194" s="82" t="s">
        <v>3499</v>
      </c>
      <c r="E194" s="82" t="s">
        <v>3515</v>
      </c>
      <c r="F194" s="82" t="s">
        <v>3254</v>
      </c>
      <c r="G194" s="82" t="s">
        <v>3254</v>
      </c>
      <c r="H194" s="82" t="s">
        <v>3254</v>
      </c>
      <c r="I194" s="82" t="s">
        <v>3515</v>
      </c>
    </row>
    <row r="195" spans="1:9" ht="54">
      <c r="A195" s="81" t="s">
        <v>3516</v>
      </c>
      <c r="B195" s="82" t="s">
        <v>3428</v>
      </c>
      <c r="C195" s="82" t="s">
        <v>3517</v>
      </c>
      <c r="D195" s="82" t="s">
        <v>3254</v>
      </c>
      <c r="E195" s="82" t="s">
        <v>3254</v>
      </c>
      <c r="F195" s="82" t="s">
        <v>3254</v>
      </c>
      <c r="G195" s="82" t="s">
        <v>3254</v>
      </c>
      <c r="H195" s="82" t="s">
        <v>3254</v>
      </c>
      <c r="I195" s="82" t="s">
        <v>3517</v>
      </c>
    </row>
    <row r="196" spans="1:9" ht="54">
      <c r="A196" s="81" t="s">
        <v>3518</v>
      </c>
      <c r="B196" s="82" t="s">
        <v>3428</v>
      </c>
      <c r="C196" s="82" t="s">
        <v>3517</v>
      </c>
      <c r="D196" s="82" t="s">
        <v>3519</v>
      </c>
      <c r="E196" s="82" t="s">
        <v>3254</v>
      </c>
      <c r="F196" s="82" t="s">
        <v>3254</v>
      </c>
      <c r="G196" s="82" t="s">
        <v>3254</v>
      </c>
      <c r="H196" s="82" t="s">
        <v>3254</v>
      </c>
      <c r="I196" s="82" t="s">
        <v>3519</v>
      </c>
    </row>
    <row r="197" spans="1:9" ht="54">
      <c r="A197" s="81" t="s">
        <v>3520</v>
      </c>
      <c r="B197" s="82" t="s">
        <v>3428</v>
      </c>
      <c r="C197" s="82" t="s">
        <v>3517</v>
      </c>
      <c r="D197" s="82" t="s">
        <v>3519</v>
      </c>
      <c r="E197" s="82" t="s">
        <v>3521</v>
      </c>
      <c r="F197" s="82" t="s">
        <v>3254</v>
      </c>
      <c r="G197" s="82" t="s">
        <v>3254</v>
      </c>
      <c r="H197" s="82" t="s">
        <v>3254</v>
      </c>
      <c r="I197" s="82" t="s">
        <v>3521</v>
      </c>
    </row>
    <row r="198" spans="1:9" ht="54">
      <c r="A198" s="81" t="s">
        <v>3522</v>
      </c>
      <c r="B198" s="82" t="s">
        <v>3428</v>
      </c>
      <c r="C198" s="82" t="s">
        <v>3517</v>
      </c>
      <c r="D198" s="82" t="s">
        <v>3519</v>
      </c>
      <c r="E198" s="82" t="s">
        <v>3523</v>
      </c>
      <c r="F198" s="82" t="s">
        <v>3254</v>
      </c>
      <c r="G198" s="82" t="s">
        <v>3254</v>
      </c>
      <c r="H198" s="82" t="s">
        <v>3254</v>
      </c>
      <c r="I198" s="82" t="s">
        <v>3523</v>
      </c>
    </row>
    <row r="199" spans="1:9" ht="54">
      <c r="A199" s="81" t="s">
        <v>3524</v>
      </c>
      <c r="B199" s="82" t="s">
        <v>3428</v>
      </c>
      <c r="C199" s="82" t="s">
        <v>3517</v>
      </c>
      <c r="D199" s="82" t="s">
        <v>3519</v>
      </c>
      <c r="E199" s="82" t="s">
        <v>3525</v>
      </c>
      <c r="F199" s="82" t="s">
        <v>3254</v>
      </c>
      <c r="G199" s="82" t="s">
        <v>3254</v>
      </c>
      <c r="H199" s="82" t="s">
        <v>3254</v>
      </c>
      <c r="I199" s="82" t="s">
        <v>3525</v>
      </c>
    </row>
    <row r="200" spans="1:9" ht="54">
      <c r="A200" s="81" t="s">
        <v>3526</v>
      </c>
      <c r="B200" s="82" t="s">
        <v>3428</v>
      </c>
      <c r="C200" s="82" t="s">
        <v>3517</v>
      </c>
      <c r="D200" s="82" t="s">
        <v>3519</v>
      </c>
      <c r="E200" s="82" t="s">
        <v>3527</v>
      </c>
      <c r="F200" s="82" t="s">
        <v>3254</v>
      </c>
      <c r="G200" s="82" t="s">
        <v>3254</v>
      </c>
      <c r="H200" s="82" t="s">
        <v>3254</v>
      </c>
      <c r="I200" s="82" t="s">
        <v>3527</v>
      </c>
    </row>
    <row r="201" spans="1:9" ht="54">
      <c r="A201" s="81" t="s">
        <v>3528</v>
      </c>
      <c r="B201" s="82" t="s">
        <v>3428</v>
      </c>
      <c r="C201" s="82" t="s">
        <v>3517</v>
      </c>
      <c r="D201" s="82" t="s">
        <v>3519</v>
      </c>
      <c r="E201" s="82" t="s">
        <v>3529</v>
      </c>
      <c r="F201" s="82" t="s">
        <v>3254</v>
      </c>
      <c r="G201" s="82" t="s">
        <v>3254</v>
      </c>
      <c r="H201" s="82" t="s">
        <v>3254</v>
      </c>
      <c r="I201" s="82" t="s">
        <v>3529</v>
      </c>
    </row>
    <row r="202" spans="1:9" ht="54">
      <c r="A202" s="81" t="s">
        <v>3530</v>
      </c>
      <c r="B202" s="82" t="s">
        <v>3428</v>
      </c>
      <c r="C202" s="82" t="s">
        <v>3517</v>
      </c>
      <c r="D202" s="82" t="s">
        <v>3519</v>
      </c>
      <c r="E202" s="82" t="s">
        <v>3531</v>
      </c>
      <c r="F202" s="82" t="s">
        <v>3254</v>
      </c>
      <c r="G202" s="82" t="s">
        <v>3254</v>
      </c>
      <c r="H202" s="82" t="s">
        <v>3254</v>
      </c>
      <c r="I202" s="82" t="s">
        <v>3531</v>
      </c>
    </row>
    <row r="203" spans="1:9" ht="54">
      <c r="A203" s="81" t="s">
        <v>3532</v>
      </c>
      <c r="B203" s="82" t="s">
        <v>3428</v>
      </c>
      <c r="C203" s="82" t="s">
        <v>3517</v>
      </c>
      <c r="D203" s="82" t="s">
        <v>3533</v>
      </c>
      <c r="E203" s="82" t="s">
        <v>3254</v>
      </c>
      <c r="F203" s="82" t="s">
        <v>3254</v>
      </c>
      <c r="G203" s="82" t="s">
        <v>3254</v>
      </c>
      <c r="H203" s="82" t="s">
        <v>3254</v>
      </c>
      <c r="I203" s="82" t="s">
        <v>3533</v>
      </c>
    </row>
    <row r="204" spans="1:9" ht="54">
      <c r="A204" s="81" t="s">
        <v>3534</v>
      </c>
      <c r="B204" s="82" t="s">
        <v>3428</v>
      </c>
      <c r="C204" s="82" t="s">
        <v>3517</v>
      </c>
      <c r="D204" s="82" t="s">
        <v>3533</v>
      </c>
      <c r="E204" s="82" t="s">
        <v>3535</v>
      </c>
      <c r="F204" s="82" t="s">
        <v>3254</v>
      </c>
      <c r="G204" s="82" t="s">
        <v>3254</v>
      </c>
      <c r="H204" s="82" t="s">
        <v>3254</v>
      </c>
      <c r="I204" s="82" t="s">
        <v>3535</v>
      </c>
    </row>
    <row r="205" spans="1:9" ht="54">
      <c r="A205" s="81" t="s">
        <v>3536</v>
      </c>
      <c r="B205" s="82" t="s">
        <v>3428</v>
      </c>
      <c r="C205" s="82" t="s">
        <v>3517</v>
      </c>
      <c r="D205" s="82" t="s">
        <v>3533</v>
      </c>
      <c r="E205" s="82" t="s">
        <v>3535</v>
      </c>
      <c r="F205" s="82" t="s">
        <v>3537</v>
      </c>
      <c r="G205" s="82" t="s">
        <v>3254</v>
      </c>
      <c r="H205" s="82" t="s">
        <v>3254</v>
      </c>
      <c r="I205" s="82" t="s">
        <v>3537</v>
      </c>
    </row>
    <row r="206" spans="1:9" ht="54">
      <c r="A206" s="81" t="s">
        <v>3538</v>
      </c>
      <c r="B206" s="82" t="s">
        <v>3428</v>
      </c>
      <c r="C206" s="82" t="s">
        <v>3517</v>
      </c>
      <c r="D206" s="82" t="s">
        <v>3533</v>
      </c>
      <c r="E206" s="82" t="s">
        <v>3535</v>
      </c>
      <c r="F206" s="82" t="s">
        <v>3537</v>
      </c>
      <c r="G206" s="82" t="s">
        <v>3539</v>
      </c>
      <c r="H206" s="82" t="s">
        <v>3254</v>
      </c>
      <c r="I206" s="82" t="s">
        <v>3539</v>
      </c>
    </row>
    <row r="207" spans="1:9" ht="54">
      <c r="A207" s="81" t="s">
        <v>3540</v>
      </c>
      <c r="B207" s="82" t="s">
        <v>3428</v>
      </c>
      <c r="C207" s="82" t="s">
        <v>3517</v>
      </c>
      <c r="D207" s="82" t="s">
        <v>3533</v>
      </c>
      <c r="E207" s="82" t="s">
        <v>3535</v>
      </c>
      <c r="F207" s="82" t="s">
        <v>3537</v>
      </c>
      <c r="G207" s="82" t="s">
        <v>3541</v>
      </c>
      <c r="H207" s="82" t="s">
        <v>3254</v>
      </c>
      <c r="I207" s="82" t="s">
        <v>3541</v>
      </c>
    </row>
    <row r="208" spans="1:9" ht="54">
      <c r="A208" s="81" t="s">
        <v>3542</v>
      </c>
      <c r="B208" s="82" t="s">
        <v>3428</v>
      </c>
      <c r="C208" s="82" t="s">
        <v>3517</v>
      </c>
      <c r="D208" s="82" t="s">
        <v>3533</v>
      </c>
      <c r="E208" s="82" t="s">
        <v>3535</v>
      </c>
      <c r="F208" s="82" t="s">
        <v>3537</v>
      </c>
      <c r="G208" s="82" t="s">
        <v>3543</v>
      </c>
      <c r="H208" s="82" t="s">
        <v>3254</v>
      </c>
      <c r="I208" s="82" t="s">
        <v>3543</v>
      </c>
    </row>
    <row r="209" spans="1:9" ht="54">
      <c r="A209" s="81" t="s">
        <v>3544</v>
      </c>
      <c r="B209" s="82" t="s">
        <v>3428</v>
      </c>
      <c r="C209" s="82" t="s">
        <v>3517</v>
      </c>
      <c r="D209" s="82" t="s">
        <v>3533</v>
      </c>
      <c r="E209" s="82" t="s">
        <v>3535</v>
      </c>
      <c r="F209" s="82" t="s">
        <v>3545</v>
      </c>
      <c r="G209" s="82" t="s">
        <v>3254</v>
      </c>
      <c r="H209" s="82" t="s">
        <v>3254</v>
      </c>
      <c r="I209" s="82" t="s">
        <v>3545</v>
      </c>
    </row>
    <row r="210" spans="1:9" ht="72">
      <c r="A210" s="81" t="s">
        <v>3546</v>
      </c>
      <c r="B210" s="82" t="s">
        <v>3428</v>
      </c>
      <c r="C210" s="82" t="s">
        <v>3517</v>
      </c>
      <c r="D210" s="82" t="s">
        <v>3533</v>
      </c>
      <c r="E210" s="82" t="s">
        <v>3535</v>
      </c>
      <c r="F210" s="82" t="s">
        <v>3547</v>
      </c>
      <c r="G210" s="82" t="s">
        <v>3254</v>
      </c>
      <c r="H210" s="82" t="s">
        <v>3254</v>
      </c>
      <c r="I210" s="82" t="s">
        <v>3547</v>
      </c>
    </row>
    <row r="211" spans="1:9" ht="72">
      <c r="A211" s="81" t="s">
        <v>3548</v>
      </c>
      <c r="B211" s="82" t="s">
        <v>3428</v>
      </c>
      <c r="C211" s="82" t="s">
        <v>3517</v>
      </c>
      <c r="D211" s="82" t="s">
        <v>3533</v>
      </c>
      <c r="E211" s="82" t="s">
        <v>3535</v>
      </c>
      <c r="F211" s="82" t="s">
        <v>3547</v>
      </c>
      <c r="G211" s="82" t="s">
        <v>3549</v>
      </c>
      <c r="H211" s="82" t="s">
        <v>3254</v>
      </c>
      <c r="I211" s="82" t="s">
        <v>3549</v>
      </c>
    </row>
    <row r="212" spans="1:9" ht="72">
      <c r="A212" s="81" t="s">
        <v>3550</v>
      </c>
      <c r="B212" s="82" t="s">
        <v>3428</v>
      </c>
      <c r="C212" s="82" t="s">
        <v>3517</v>
      </c>
      <c r="D212" s="82" t="s">
        <v>3533</v>
      </c>
      <c r="E212" s="82" t="s">
        <v>3535</v>
      </c>
      <c r="F212" s="82" t="s">
        <v>3547</v>
      </c>
      <c r="G212" s="82" t="s">
        <v>3551</v>
      </c>
      <c r="H212" s="82" t="s">
        <v>3254</v>
      </c>
      <c r="I212" s="82" t="s">
        <v>3551</v>
      </c>
    </row>
    <row r="213" spans="1:9" ht="54">
      <c r="A213" s="81" t="s">
        <v>3552</v>
      </c>
      <c r="B213" s="82" t="s">
        <v>3428</v>
      </c>
      <c r="C213" s="82" t="s">
        <v>3517</v>
      </c>
      <c r="D213" s="82" t="s">
        <v>3533</v>
      </c>
      <c r="E213" s="82" t="s">
        <v>3553</v>
      </c>
      <c r="F213" s="82" t="s">
        <v>3254</v>
      </c>
      <c r="G213" s="82" t="s">
        <v>3254</v>
      </c>
      <c r="H213" s="82" t="s">
        <v>3254</v>
      </c>
      <c r="I213" s="82" t="s">
        <v>3553</v>
      </c>
    </row>
    <row r="214" spans="1:9" ht="72">
      <c r="A214" s="81" t="s">
        <v>3554</v>
      </c>
      <c r="B214" s="82" t="s">
        <v>3428</v>
      </c>
      <c r="C214" s="82" t="s">
        <v>3517</v>
      </c>
      <c r="D214" s="82" t="s">
        <v>3533</v>
      </c>
      <c r="E214" s="82" t="s">
        <v>3553</v>
      </c>
      <c r="F214" s="82" t="s">
        <v>3555</v>
      </c>
      <c r="G214" s="82" t="s">
        <v>3254</v>
      </c>
      <c r="H214" s="82" t="s">
        <v>3254</v>
      </c>
      <c r="I214" s="82" t="s">
        <v>3555</v>
      </c>
    </row>
    <row r="215" spans="1:9" ht="54">
      <c r="A215" s="81" t="s">
        <v>3556</v>
      </c>
      <c r="B215" s="82" t="s">
        <v>3428</v>
      </c>
      <c r="C215" s="82" t="s">
        <v>3517</v>
      </c>
      <c r="D215" s="82" t="s">
        <v>3533</v>
      </c>
      <c r="E215" s="82" t="s">
        <v>3553</v>
      </c>
      <c r="F215" s="82" t="s">
        <v>3557</v>
      </c>
      <c r="G215" s="82" t="s">
        <v>3254</v>
      </c>
      <c r="H215" s="82" t="s">
        <v>3254</v>
      </c>
      <c r="I215" s="82" t="s">
        <v>3557</v>
      </c>
    </row>
    <row r="216" spans="1:9" ht="90">
      <c r="A216" s="81" t="s">
        <v>3558</v>
      </c>
      <c r="B216" s="82" t="s">
        <v>3428</v>
      </c>
      <c r="C216" s="82" t="s">
        <v>3517</v>
      </c>
      <c r="D216" s="82" t="s">
        <v>3533</v>
      </c>
      <c r="E216" s="82" t="s">
        <v>3553</v>
      </c>
      <c r="F216" s="82" t="s">
        <v>3559</v>
      </c>
      <c r="G216" s="82" t="s">
        <v>3254</v>
      </c>
      <c r="H216" s="82" t="s">
        <v>3254</v>
      </c>
      <c r="I216" s="82" t="s">
        <v>3559</v>
      </c>
    </row>
    <row r="217" spans="1:9" ht="54">
      <c r="A217" s="81" t="s">
        <v>3560</v>
      </c>
      <c r="B217" s="82" t="s">
        <v>3428</v>
      </c>
      <c r="C217" s="82" t="s">
        <v>3517</v>
      </c>
      <c r="D217" s="82" t="s">
        <v>3533</v>
      </c>
      <c r="E217" s="82" t="s">
        <v>3553</v>
      </c>
      <c r="F217" s="82" t="s">
        <v>3561</v>
      </c>
      <c r="G217" s="82" t="s">
        <v>3254</v>
      </c>
      <c r="H217" s="82" t="s">
        <v>3254</v>
      </c>
      <c r="I217" s="82" t="s">
        <v>3561</v>
      </c>
    </row>
    <row r="218" spans="1:9" ht="54">
      <c r="A218" s="81" t="s">
        <v>3562</v>
      </c>
      <c r="B218" s="82" t="s">
        <v>3428</v>
      </c>
      <c r="C218" s="82" t="s">
        <v>3517</v>
      </c>
      <c r="D218" s="82" t="s">
        <v>3533</v>
      </c>
      <c r="E218" s="82" t="s">
        <v>3563</v>
      </c>
      <c r="F218" s="82" t="s">
        <v>3254</v>
      </c>
      <c r="G218" s="82" t="s">
        <v>3254</v>
      </c>
      <c r="H218" s="82" t="s">
        <v>3254</v>
      </c>
      <c r="I218" s="82" t="s">
        <v>3563</v>
      </c>
    </row>
    <row r="219" spans="1:9" ht="54">
      <c r="A219" s="81" t="s">
        <v>3564</v>
      </c>
      <c r="B219" s="82" t="s">
        <v>3428</v>
      </c>
      <c r="C219" s="82" t="s">
        <v>3517</v>
      </c>
      <c r="D219" s="82" t="s">
        <v>3533</v>
      </c>
      <c r="E219" s="82" t="s">
        <v>3563</v>
      </c>
      <c r="F219" s="82" t="s">
        <v>3565</v>
      </c>
      <c r="G219" s="82" t="s">
        <v>3254</v>
      </c>
      <c r="H219" s="82" t="s">
        <v>3254</v>
      </c>
      <c r="I219" s="82" t="s">
        <v>3565</v>
      </c>
    </row>
    <row r="220" spans="1:9" ht="90">
      <c r="A220" s="81" t="s">
        <v>3566</v>
      </c>
      <c r="B220" s="82" t="s">
        <v>3428</v>
      </c>
      <c r="C220" s="82" t="s">
        <v>3517</v>
      </c>
      <c r="D220" s="82" t="s">
        <v>3533</v>
      </c>
      <c r="E220" s="82" t="s">
        <v>3563</v>
      </c>
      <c r="F220" s="82" t="s">
        <v>3567</v>
      </c>
      <c r="G220" s="82" t="s">
        <v>3254</v>
      </c>
      <c r="H220" s="82" t="s">
        <v>3254</v>
      </c>
      <c r="I220" s="82" t="s">
        <v>3567</v>
      </c>
    </row>
    <row r="221" spans="1:9" ht="72">
      <c r="A221" s="81" t="s">
        <v>3568</v>
      </c>
      <c r="B221" s="82" t="s">
        <v>3428</v>
      </c>
      <c r="C221" s="82" t="s">
        <v>3517</v>
      </c>
      <c r="D221" s="82" t="s">
        <v>3533</v>
      </c>
      <c r="E221" s="82" t="s">
        <v>3563</v>
      </c>
      <c r="F221" s="82" t="s">
        <v>3569</v>
      </c>
      <c r="G221" s="82" t="s">
        <v>3254</v>
      </c>
      <c r="H221" s="82" t="s">
        <v>3254</v>
      </c>
      <c r="I221" s="82" t="s">
        <v>3569</v>
      </c>
    </row>
    <row r="222" spans="1:9" ht="72">
      <c r="A222" s="81" t="s">
        <v>3570</v>
      </c>
      <c r="B222" s="82" t="s">
        <v>3428</v>
      </c>
      <c r="C222" s="82" t="s">
        <v>3517</v>
      </c>
      <c r="D222" s="82" t="s">
        <v>3533</v>
      </c>
      <c r="E222" s="82" t="s">
        <v>3563</v>
      </c>
      <c r="F222" s="82" t="s">
        <v>3571</v>
      </c>
      <c r="G222" s="82" t="s">
        <v>3254</v>
      </c>
      <c r="H222" s="82" t="s">
        <v>3254</v>
      </c>
      <c r="I222" s="82" t="s">
        <v>3571</v>
      </c>
    </row>
    <row r="223" spans="1:9" ht="54">
      <c r="A223" s="81" t="s">
        <v>3572</v>
      </c>
      <c r="B223" s="82" t="s">
        <v>3428</v>
      </c>
      <c r="C223" s="82" t="s">
        <v>3517</v>
      </c>
      <c r="D223" s="82" t="s">
        <v>3573</v>
      </c>
      <c r="E223" s="82" t="s">
        <v>3254</v>
      </c>
      <c r="F223" s="82" t="s">
        <v>3254</v>
      </c>
      <c r="G223" s="82" t="s">
        <v>3254</v>
      </c>
      <c r="H223" s="82" t="s">
        <v>3254</v>
      </c>
      <c r="I223" s="82" t="s">
        <v>3573</v>
      </c>
    </row>
    <row r="224" spans="1:9" ht="54">
      <c r="A224" s="81" t="s">
        <v>3574</v>
      </c>
      <c r="B224" s="82" t="s">
        <v>3428</v>
      </c>
      <c r="C224" s="82" t="s">
        <v>3517</v>
      </c>
      <c r="D224" s="82" t="s">
        <v>3573</v>
      </c>
      <c r="E224" s="82" t="s">
        <v>3575</v>
      </c>
      <c r="F224" s="82" t="s">
        <v>3254</v>
      </c>
      <c r="G224" s="82" t="s">
        <v>3254</v>
      </c>
      <c r="H224" s="82" t="s">
        <v>3254</v>
      </c>
      <c r="I224" s="82" t="s">
        <v>3575</v>
      </c>
    </row>
    <row r="225" spans="1:9" ht="54">
      <c r="A225" s="81" t="s">
        <v>3576</v>
      </c>
      <c r="B225" s="82" t="s">
        <v>3428</v>
      </c>
      <c r="C225" s="82" t="s">
        <v>3517</v>
      </c>
      <c r="D225" s="82" t="s">
        <v>3573</v>
      </c>
      <c r="E225" s="82" t="s">
        <v>3577</v>
      </c>
      <c r="F225" s="82" t="s">
        <v>3254</v>
      </c>
      <c r="G225" s="82" t="s">
        <v>3254</v>
      </c>
      <c r="H225" s="82" t="s">
        <v>3254</v>
      </c>
      <c r="I225" s="82" t="s">
        <v>3577</v>
      </c>
    </row>
    <row r="226" spans="1:9" ht="54">
      <c r="A226" s="81" t="s">
        <v>3578</v>
      </c>
      <c r="B226" s="82" t="s">
        <v>3428</v>
      </c>
      <c r="C226" s="82" t="s">
        <v>3517</v>
      </c>
      <c r="D226" s="82" t="s">
        <v>3573</v>
      </c>
      <c r="E226" s="82" t="s">
        <v>3579</v>
      </c>
      <c r="F226" s="82" t="s">
        <v>3254</v>
      </c>
      <c r="G226" s="82" t="s">
        <v>3254</v>
      </c>
      <c r="H226" s="82" t="s">
        <v>3254</v>
      </c>
      <c r="I226" s="82" t="s">
        <v>3579</v>
      </c>
    </row>
    <row r="227" spans="1:9" ht="54">
      <c r="A227" s="81" t="s">
        <v>3580</v>
      </c>
      <c r="B227" s="82" t="s">
        <v>3428</v>
      </c>
      <c r="C227" s="82" t="s">
        <v>3517</v>
      </c>
      <c r="D227" s="82" t="s">
        <v>3573</v>
      </c>
      <c r="E227" s="82" t="s">
        <v>3581</v>
      </c>
      <c r="F227" s="82" t="s">
        <v>3254</v>
      </c>
      <c r="G227" s="82" t="s">
        <v>3254</v>
      </c>
      <c r="H227" s="82" t="s">
        <v>3254</v>
      </c>
      <c r="I227" s="82" t="s">
        <v>3581</v>
      </c>
    </row>
    <row r="228" spans="1:9" ht="54">
      <c r="A228" s="81" t="s">
        <v>3582</v>
      </c>
      <c r="B228" s="82" t="s">
        <v>3428</v>
      </c>
      <c r="C228" s="82" t="s">
        <v>3517</v>
      </c>
      <c r="D228" s="82" t="s">
        <v>3573</v>
      </c>
      <c r="E228" s="82" t="s">
        <v>3583</v>
      </c>
      <c r="F228" s="82" t="s">
        <v>3254</v>
      </c>
      <c r="G228" s="82" t="s">
        <v>3254</v>
      </c>
      <c r="H228" s="82" t="s">
        <v>3254</v>
      </c>
      <c r="I228" s="82" t="s">
        <v>3583</v>
      </c>
    </row>
    <row r="229" spans="1:9" ht="54">
      <c r="A229" s="81" t="s">
        <v>3584</v>
      </c>
      <c r="B229" s="82" t="s">
        <v>3428</v>
      </c>
      <c r="C229" s="82" t="s">
        <v>3517</v>
      </c>
      <c r="D229" s="82" t="s">
        <v>3573</v>
      </c>
      <c r="E229" s="82" t="s">
        <v>3585</v>
      </c>
      <c r="F229" s="82" t="s">
        <v>3254</v>
      </c>
      <c r="G229" s="82" t="s">
        <v>3254</v>
      </c>
      <c r="H229" s="82" t="s">
        <v>3254</v>
      </c>
      <c r="I229" s="82" t="s">
        <v>3585</v>
      </c>
    </row>
    <row r="230" spans="1:9" ht="54">
      <c r="A230" s="81" t="s">
        <v>3586</v>
      </c>
      <c r="B230" s="82" t="s">
        <v>3428</v>
      </c>
      <c r="C230" s="82" t="s">
        <v>3517</v>
      </c>
      <c r="D230" s="82" t="s">
        <v>3573</v>
      </c>
      <c r="E230" s="82" t="s">
        <v>3587</v>
      </c>
      <c r="F230" s="82" t="s">
        <v>3254</v>
      </c>
      <c r="G230" s="82" t="s">
        <v>3254</v>
      </c>
      <c r="H230" s="82" t="s">
        <v>3254</v>
      </c>
      <c r="I230" s="82" t="s">
        <v>3587</v>
      </c>
    </row>
    <row r="231" spans="1:9" ht="54">
      <c r="A231" s="81" t="s">
        <v>3588</v>
      </c>
      <c r="B231" s="82" t="s">
        <v>3428</v>
      </c>
      <c r="C231" s="82" t="s">
        <v>3517</v>
      </c>
      <c r="D231" s="82" t="s">
        <v>3573</v>
      </c>
      <c r="E231" s="82" t="s">
        <v>3589</v>
      </c>
      <c r="F231" s="82" t="s">
        <v>3254</v>
      </c>
      <c r="G231" s="82" t="s">
        <v>3254</v>
      </c>
      <c r="H231" s="82" t="s">
        <v>3254</v>
      </c>
      <c r="I231" s="82" t="s">
        <v>3589</v>
      </c>
    </row>
    <row r="232" spans="1:9" ht="54">
      <c r="A232" s="81" t="s">
        <v>3590</v>
      </c>
      <c r="B232" s="82" t="s">
        <v>3428</v>
      </c>
      <c r="C232" s="82" t="s">
        <v>3517</v>
      </c>
      <c r="D232" s="82" t="s">
        <v>3573</v>
      </c>
      <c r="E232" s="82" t="s">
        <v>3591</v>
      </c>
      <c r="F232" s="82" t="s">
        <v>3254</v>
      </c>
      <c r="G232" s="82" t="s">
        <v>3254</v>
      </c>
      <c r="H232" s="82" t="s">
        <v>3254</v>
      </c>
      <c r="I232" s="82" t="s">
        <v>3591</v>
      </c>
    </row>
    <row r="233" spans="1:9" ht="54">
      <c r="A233" s="81" t="s">
        <v>3592</v>
      </c>
      <c r="B233" s="82" t="s">
        <v>3428</v>
      </c>
      <c r="C233" s="82" t="s">
        <v>3517</v>
      </c>
      <c r="D233" s="82" t="s">
        <v>3573</v>
      </c>
      <c r="E233" s="82" t="s">
        <v>3593</v>
      </c>
      <c r="F233" s="82" t="s">
        <v>3254</v>
      </c>
      <c r="G233" s="82" t="s">
        <v>3254</v>
      </c>
      <c r="H233" s="82" t="s">
        <v>3254</v>
      </c>
      <c r="I233" s="82" t="s">
        <v>3593</v>
      </c>
    </row>
    <row r="234" spans="1:9" ht="54">
      <c r="A234" s="81" t="s">
        <v>3594</v>
      </c>
      <c r="B234" s="82" t="s">
        <v>3428</v>
      </c>
      <c r="C234" s="82" t="s">
        <v>3517</v>
      </c>
      <c r="D234" s="82" t="s">
        <v>3595</v>
      </c>
      <c r="E234" s="82" t="s">
        <v>3254</v>
      </c>
      <c r="F234" s="82" t="s">
        <v>3254</v>
      </c>
      <c r="G234" s="82" t="s">
        <v>3254</v>
      </c>
      <c r="H234" s="82" t="s">
        <v>3254</v>
      </c>
      <c r="I234" s="82" t="s">
        <v>3595</v>
      </c>
    </row>
    <row r="235" spans="1:9" ht="54">
      <c r="A235" s="81" t="s">
        <v>3596</v>
      </c>
      <c r="B235" s="82" t="s">
        <v>3428</v>
      </c>
      <c r="C235" s="82" t="s">
        <v>3517</v>
      </c>
      <c r="D235" s="82" t="s">
        <v>3595</v>
      </c>
      <c r="E235" s="82" t="s">
        <v>3597</v>
      </c>
      <c r="F235" s="82" t="s">
        <v>3254</v>
      </c>
      <c r="G235" s="82" t="s">
        <v>3254</v>
      </c>
      <c r="H235" s="82" t="s">
        <v>3254</v>
      </c>
      <c r="I235" s="82" t="s">
        <v>3597</v>
      </c>
    </row>
    <row r="236" spans="1:9" ht="54">
      <c r="A236" s="81" t="s">
        <v>3598</v>
      </c>
      <c r="B236" s="82" t="s">
        <v>3428</v>
      </c>
      <c r="C236" s="82" t="s">
        <v>3517</v>
      </c>
      <c r="D236" s="82" t="s">
        <v>3595</v>
      </c>
      <c r="E236" s="82" t="s">
        <v>3599</v>
      </c>
      <c r="F236" s="82" t="s">
        <v>3254</v>
      </c>
      <c r="G236" s="82" t="s">
        <v>3254</v>
      </c>
      <c r="H236" s="82" t="s">
        <v>3254</v>
      </c>
      <c r="I236" s="82" t="s">
        <v>3599</v>
      </c>
    </row>
    <row r="237" spans="1:9" ht="72">
      <c r="A237" s="81" t="s">
        <v>3600</v>
      </c>
      <c r="B237" s="82" t="s">
        <v>3428</v>
      </c>
      <c r="C237" s="82" t="s">
        <v>3517</v>
      </c>
      <c r="D237" s="82" t="s">
        <v>3595</v>
      </c>
      <c r="E237" s="82" t="s">
        <v>3601</v>
      </c>
      <c r="F237" s="82" t="s">
        <v>3254</v>
      </c>
      <c r="G237" s="82" t="s">
        <v>3254</v>
      </c>
      <c r="H237" s="82" t="s">
        <v>3254</v>
      </c>
      <c r="I237" s="82" t="s">
        <v>3601</v>
      </c>
    </row>
    <row r="238" spans="1:9" ht="72">
      <c r="A238" s="81" t="s">
        <v>3602</v>
      </c>
      <c r="B238" s="82" t="s">
        <v>3428</v>
      </c>
      <c r="C238" s="82" t="s">
        <v>3517</v>
      </c>
      <c r="D238" s="82" t="s">
        <v>3595</v>
      </c>
      <c r="E238" s="82" t="s">
        <v>3601</v>
      </c>
      <c r="F238" s="82" t="s">
        <v>3603</v>
      </c>
      <c r="G238" s="82" t="s">
        <v>3254</v>
      </c>
      <c r="H238" s="82" t="s">
        <v>3254</v>
      </c>
      <c r="I238" s="82" t="s">
        <v>3603</v>
      </c>
    </row>
    <row r="239" spans="1:9" ht="72">
      <c r="A239" s="81" t="s">
        <v>3604</v>
      </c>
      <c r="B239" s="82" t="s">
        <v>3428</v>
      </c>
      <c r="C239" s="82" t="s">
        <v>3517</v>
      </c>
      <c r="D239" s="82" t="s">
        <v>3595</v>
      </c>
      <c r="E239" s="82" t="s">
        <v>3601</v>
      </c>
      <c r="F239" s="82" t="s">
        <v>3605</v>
      </c>
      <c r="G239" s="82" t="s">
        <v>3254</v>
      </c>
      <c r="H239" s="82" t="s">
        <v>3254</v>
      </c>
      <c r="I239" s="82" t="s">
        <v>3605</v>
      </c>
    </row>
    <row r="240" spans="1:9" ht="90">
      <c r="A240" s="81" t="s">
        <v>3606</v>
      </c>
      <c r="B240" s="82" t="s">
        <v>3428</v>
      </c>
      <c r="C240" s="82" t="s">
        <v>3517</v>
      </c>
      <c r="D240" s="82" t="s">
        <v>3595</v>
      </c>
      <c r="E240" s="82" t="s">
        <v>3607</v>
      </c>
      <c r="F240" s="82" t="s">
        <v>3254</v>
      </c>
      <c r="G240" s="82" t="s">
        <v>3254</v>
      </c>
      <c r="H240" s="82" t="s">
        <v>3254</v>
      </c>
      <c r="I240" s="82" t="s">
        <v>3607</v>
      </c>
    </row>
    <row r="241" spans="1:9" ht="54">
      <c r="A241" s="81" t="s">
        <v>3608</v>
      </c>
      <c r="B241" s="82" t="s">
        <v>3428</v>
      </c>
      <c r="C241" s="82" t="s">
        <v>3517</v>
      </c>
      <c r="D241" s="82" t="s">
        <v>3595</v>
      </c>
      <c r="E241" s="82" t="s">
        <v>3609</v>
      </c>
      <c r="F241" s="82" t="s">
        <v>3254</v>
      </c>
      <c r="G241" s="82" t="s">
        <v>3254</v>
      </c>
      <c r="H241" s="82" t="s">
        <v>3254</v>
      </c>
      <c r="I241" s="82" t="s">
        <v>3609</v>
      </c>
    </row>
    <row r="242" spans="1:9" ht="54">
      <c r="A242" s="81" t="s">
        <v>3610</v>
      </c>
      <c r="B242" s="82" t="s">
        <v>3428</v>
      </c>
      <c r="C242" s="82" t="s">
        <v>3517</v>
      </c>
      <c r="D242" s="82" t="s">
        <v>3595</v>
      </c>
      <c r="E242" s="82" t="s">
        <v>3611</v>
      </c>
      <c r="F242" s="82" t="s">
        <v>3254</v>
      </c>
      <c r="G242" s="82" t="s">
        <v>3254</v>
      </c>
      <c r="H242" s="82" t="s">
        <v>3254</v>
      </c>
      <c r="I242" s="82" t="s">
        <v>3611</v>
      </c>
    </row>
    <row r="243" spans="1:9" ht="72">
      <c r="A243" s="81" t="s">
        <v>3612</v>
      </c>
      <c r="B243" s="82" t="s">
        <v>3428</v>
      </c>
      <c r="C243" s="82" t="s">
        <v>3517</v>
      </c>
      <c r="D243" s="82" t="s">
        <v>3595</v>
      </c>
      <c r="E243" s="82" t="s">
        <v>3613</v>
      </c>
      <c r="F243" s="82" t="s">
        <v>3254</v>
      </c>
      <c r="G243" s="82" t="s">
        <v>3254</v>
      </c>
      <c r="H243" s="82" t="s">
        <v>3254</v>
      </c>
      <c r="I243" s="82" t="s">
        <v>3613</v>
      </c>
    </row>
    <row r="244" spans="1:9" ht="54">
      <c r="A244" s="81" t="s">
        <v>3614</v>
      </c>
      <c r="B244" s="82" t="s">
        <v>3428</v>
      </c>
      <c r="C244" s="82" t="s">
        <v>3517</v>
      </c>
      <c r="D244" s="82" t="s">
        <v>3595</v>
      </c>
      <c r="E244" s="82" t="s">
        <v>3615</v>
      </c>
      <c r="F244" s="82" t="s">
        <v>3254</v>
      </c>
      <c r="G244" s="82" t="s">
        <v>3254</v>
      </c>
      <c r="H244" s="82" t="s">
        <v>3254</v>
      </c>
      <c r="I244" s="82" t="s">
        <v>3615</v>
      </c>
    </row>
    <row r="245" spans="1:9" ht="54">
      <c r="A245" s="81" t="s">
        <v>3616</v>
      </c>
      <c r="B245" s="82" t="s">
        <v>3428</v>
      </c>
      <c r="C245" s="82" t="s">
        <v>3517</v>
      </c>
      <c r="D245" s="82" t="s">
        <v>3595</v>
      </c>
      <c r="E245" s="82" t="s">
        <v>3617</v>
      </c>
      <c r="F245" s="82" t="s">
        <v>3254</v>
      </c>
      <c r="G245" s="82" t="s">
        <v>3254</v>
      </c>
      <c r="H245" s="82" t="s">
        <v>3254</v>
      </c>
      <c r="I245" s="82" t="s">
        <v>3617</v>
      </c>
    </row>
    <row r="246" spans="1:9" ht="54">
      <c r="A246" s="81" t="s">
        <v>3618</v>
      </c>
      <c r="B246" s="82" t="s">
        <v>3428</v>
      </c>
      <c r="C246" s="82" t="s">
        <v>3517</v>
      </c>
      <c r="D246" s="82" t="s">
        <v>3595</v>
      </c>
      <c r="E246" s="82" t="s">
        <v>3619</v>
      </c>
      <c r="F246" s="82" t="s">
        <v>3254</v>
      </c>
      <c r="G246" s="82" t="s">
        <v>3254</v>
      </c>
      <c r="H246" s="82" t="s">
        <v>3254</v>
      </c>
      <c r="I246" s="82" t="s">
        <v>3619</v>
      </c>
    </row>
    <row r="247" spans="1:9" ht="54">
      <c r="A247" s="81" t="s">
        <v>3620</v>
      </c>
      <c r="B247" s="82" t="s">
        <v>3428</v>
      </c>
      <c r="C247" s="82" t="s">
        <v>3517</v>
      </c>
      <c r="D247" s="82" t="s">
        <v>3595</v>
      </c>
      <c r="E247" s="82" t="s">
        <v>3621</v>
      </c>
      <c r="F247" s="82" t="s">
        <v>3254</v>
      </c>
      <c r="G247" s="82" t="s">
        <v>3254</v>
      </c>
      <c r="H247" s="82" t="s">
        <v>3254</v>
      </c>
      <c r="I247" s="82" t="s">
        <v>3621</v>
      </c>
    </row>
    <row r="248" spans="1:9" ht="54">
      <c r="A248" s="81" t="s">
        <v>3622</v>
      </c>
      <c r="B248" s="82" t="s">
        <v>3428</v>
      </c>
      <c r="C248" s="82" t="s">
        <v>3517</v>
      </c>
      <c r="D248" s="82" t="s">
        <v>3595</v>
      </c>
      <c r="E248" s="82" t="s">
        <v>3623</v>
      </c>
      <c r="F248" s="82" t="s">
        <v>3254</v>
      </c>
      <c r="G248" s="82" t="s">
        <v>3254</v>
      </c>
      <c r="H248" s="82" t="s">
        <v>3254</v>
      </c>
      <c r="I248" s="82" t="s">
        <v>3623</v>
      </c>
    </row>
    <row r="249" spans="1:9" ht="54">
      <c r="A249" s="81" t="s">
        <v>3624</v>
      </c>
      <c r="B249" s="82" t="s">
        <v>3428</v>
      </c>
      <c r="C249" s="82" t="s">
        <v>3517</v>
      </c>
      <c r="D249" s="82" t="s">
        <v>3595</v>
      </c>
      <c r="E249" s="82" t="s">
        <v>3625</v>
      </c>
      <c r="F249" s="82" t="s">
        <v>3254</v>
      </c>
      <c r="G249" s="82" t="s">
        <v>3254</v>
      </c>
      <c r="H249" s="82" t="s">
        <v>3254</v>
      </c>
      <c r="I249" s="82" t="s">
        <v>3625</v>
      </c>
    </row>
    <row r="250" spans="1:9" ht="54">
      <c r="A250" s="81" t="s">
        <v>3626</v>
      </c>
      <c r="B250" s="82" t="s">
        <v>3428</v>
      </c>
      <c r="C250" s="82" t="s">
        <v>3517</v>
      </c>
      <c r="D250" s="82" t="s">
        <v>3595</v>
      </c>
      <c r="E250" s="82" t="s">
        <v>3627</v>
      </c>
      <c r="F250" s="82" t="s">
        <v>3254</v>
      </c>
      <c r="G250" s="82" t="s">
        <v>3254</v>
      </c>
      <c r="H250" s="82" t="s">
        <v>3254</v>
      </c>
      <c r="I250" s="82" t="s">
        <v>3627</v>
      </c>
    </row>
    <row r="251" spans="1:9" ht="36">
      <c r="A251" s="81" t="s">
        <v>3628</v>
      </c>
      <c r="B251" s="82" t="s">
        <v>3428</v>
      </c>
      <c r="C251" s="82" t="s">
        <v>3629</v>
      </c>
      <c r="D251" s="82" t="s">
        <v>3254</v>
      </c>
      <c r="E251" s="82" t="s">
        <v>3254</v>
      </c>
      <c r="F251" s="82" t="s">
        <v>3254</v>
      </c>
      <c r="G251" s="82" t="s">
        <v>3254</v>
      </c>
      <c r="H251" s="82" t="s">
        <v>3254</v>
      </c>
      <c r="I251" s="82" t="s">
        <v>3629</v>
      </c>
    </row>
    <row r="252" spans="1:9" ht="54">
      <c r="A252" s="81" t="s">
        <v>3630</v>
      </c>
      <c r="B252" s="82" t="s">
        <v>3428</v>
      </c>
      <c r="C252" s="82" t="s">
        <v>3629</v>
      </c>
      <c r="D252" s="82" t="s">
        <v>3631</v>
      </c>
      <c r="E252" s="82" t="s">
        <v>3254</v>
      </c>
      <c r="F252" s="82" t="s">
        <v>3254</v>
      </c>
      <c r="G252" s="82" t="s">
        <v>3254</v>
      </c>
      <c r="H252" s="82" t="s">
        <v>3254</v>
      </c>
      <c r="I252" s="82" t="s">
        <v>3631</v>
      </c>
    </row>
    <row r="253" spans="1:9" ht="54">
      <c r="A253" s="81" t="s">
        <v>3632</v>
      </c>
      <c r="B253" s="82" t="s">
        <v>3428</v>
      </c>
      <c r="C253" s="82" t="s">
        <v>3629</v>
      </c>
      <c r="D253" s="82" t="s">
        <v>3631</v>
      </c>
      <c r="E253" s="82" t="s">
        <v>3633</v>
      </c>
      <c r="F253" s="82" t="s">
        <v>3254</v>
      </c>
      <c r="G253" s="82" t="s">
        <v>3254</v>
      </c>
      <c r="H253" s="82" t="s">
        <v>3254</v>
      </c>
      <c r="I253" s="82" t="s">
        <v>3633</v>
      </c>
    </row>
    <row r="254" spans="1:9" ht="54">
      <c r="A254" s="81" t="s">
        <v>3634</v>
      </c>
      <c r="B254" s="82" t="s">
        <v>3428</v>
      </c>
      <c r="C254" s="82" t="s">
        <v>3629</v>
      </c>
      <c r="D254" s="82" t="s">
        <v>3631</v>
      </c>
      <c r="E254" s="82" t="s">
        <v>3635</v>
      </c>
      <c r="F254" s="82" t="s">
        <v>3254</v>
      </c>
      <c r="G254" s="82" t="s">
        <v>3254</v>
      </c>
      <c r="H254" s="82" t="s">
        <v>3254</v>
      </c>
      <c r="I254" s="82" t="s">
        <v>3635</v>
      </c>
    </row>
    <row r="255" spans="1:9" ht="54">
      <c r="A255" s="81" t="s">
        <v>3636</v>
      </c>
      <c r="B255" s="82" t="s">
        <v>3428</v>
      </c>
      <c r="C255" s="82" t="s">
        <v>3629</v>
      </c>
      <c r="D255" s="82" t="s">
        <v>3631</v>
      </c>
      <c r="E255" s="82" t="s">
        <v>3637</v>
      </c>
      <c r="F255" s="82" t="s">
        <v>3254</v>
      </c>
      <c r="G255" s="82" t="s">
        <v>3254</v>
      </c>
      <c r="H255" s="82" t="s">
        <v>3254</v>
      </c>
      <c r="I255" s="82" t="s">
        <v>3637</v>
      </c>
    </row>
    <row r="256" spans="1:9" ht="54">
      <c r="A256" s="81" t="s">
        <v>3638</v>
      </c>
      <c r="B256" s="82" t="s">
        <v>3428</v>
      </c>
      <c r="C256" s="82" t="s">
        <v>3629</v>
      </c>
      <c r="D256" s="82" t="s">
        <v>3631</v>
      </c>
      <c r="E256" s="82" t="s">
        <v>3639</v>
      </c>
      <c r="F256" s="82" t="s">
        <v>3254</v>
      </c>
      <c r="G256" s="82" t="s">
        <v>3254</v>
      </c>
      <c r="H256" s="82" t="s">
        <v>3254</v>
      </c>
      <c r="I256" s="82" t="s">
        <v>3639</v>
      </c>
    </row>
    <row r="257" spans="1:9" ht="54">
      <c r="A257" s="81" t="s">
        <v>3640</v>
      </c>
      <c r="B257" s="82" t="s">
        <v>3428</v>
      </c>
      <c r="C257" s="82" t="s">
        <v>3629</v>
      </c>
      <c r="D257" s="82" t="s">
        <v>3631</v>
      </c>
      <c r="E257" s="82" t="s">
        <v>3641</v>
      </c>
      <c r="F257" s="82" t="s">
        <v>3254</v>
      </c>
      <c r="G257" s="82" t="s">
        <v>3254</v>
      </c>
      <c r="H257" s="82" t="s">
        <v>3254</v>
      </c>
      <c r="I257" s="82" t="s">
        <v>3641</v>
      </c>
    </row>
    <row r="258" spans="1:9" ht="36">
      <c r="A258" s="81" t="s">
        <v>3642</v>
      </c>
      <c r="B258" s="82" t="s">
        <v>3428</v>
      </c>
      <c r="C258" s="82" t="s">
        <v>3629</v>
      </c>
      <c r="D258" s="82" t="s">
        <v>3643</v>
      </c>
      <c r="E258" s="82" t="s">
        <v>3254</v>
      </c>
      <c r="F258" s="82" t="s">
        <v>3254</v>
      </c>
      <c r="G258" s="82" t="s">
        <v>3254</v>
      </c>
      <c r="H258" s="82" t="s">
        <v>3254</v>
      </c>
      <c r="I258" s="82" t="s">
        <v>3643</v>
      </c>
    </row>
    <row r="259" spans="1:9" ht="36">
      <c r="A259" s="81" t="s">
        <v>3644</v>
      </c>
      <c r="B259" s="82" t="s">
        <v>3428</v>
      </c>
      <c r="C259" s="82" t="s">
        <v>3629</v>
      </c>
      <c r="D259" s="82" t="s">
        <v>3643</v>
      </c>
      <c r="E259" s="82" t="s">
        <v>3645</v>
      </c>
      <c r="F259" s="82" t="s">
        <v>3254</v>
      </c>
      <c r="G259" s="82" t="s">
        <v>3254</v>
      </c>
      <c r="H259" s="82" t="s">
        <v>3254</v>
      </c>
      <c r="I259" s="82" t="s">
        <v>3645</v>
      </c>
    </row>
    <row r="260" spans="1:9" ht="72">
      <c r="A260" s="81" t="s">
        <v>3646</v>
      </c>
      <c r="B260" s="82" t="s">
        <v>3428</v>
      </c>
      <c r="C260" s="82" t="s">
        <v>3629</v>
      </c>
      <c r="D260" s="82" t="s">
        <v>3643</v>
      </c>
      <c r="E260" s="82" t="s">
        <v>3645</v>
      </c>
      <c r="F260" s="82" t="s">
        <v>3647</v>
      </c>
      <c r="G260" s="82" t="s">
        <v>3254</v>
      </c>
      <c r="H260" s="82" t="s">
        <v>3254</v>
      </c>
      <c r="I260" s="82" t="s">
        <v>3647</v>
      </c>
    </row>
    <row r="261" spans="1:9" ht="54">
      <c r="A261" s="81" t="s">
        <v>3648</v>
      </c>
      <c r="B261" s="82" t="s">
        <v>3428</v>
      </c>
      <c r="C261" s="82" t="s">
        <v>3629</v>
      </c>
      <c r="D261" s="82" t="s">
        <v>3643</v>
      </c>
      <c r="E261" s="82" t="s">
        <v>3645</v>
      </c>
      <c r="F261" s="82" t="s">
        <v>3649</v>
      </c>
      <c r="G261" s="82" t="s">
        <v>3254</v>
      </c>
      <c r="H261" s="82" t="s">
        <v>3254</v>
      </c>
      <c r="I261" s="82" t="s">
        <v>3649</v>
      </c>
    </row>
    <row r="262" spans="1:9" ht="54">
      <c r="A262" s="81" t="s">
        <v>3650</v>
      </c>
      <c r="B262" s="82" t="s">
        <v>3428</v>
      </c>
      <c r="C262" s="82" t="s">
        <v>3629</v>
      </c>
      <c r="D262" s="82" t="s">
        <v>3643</v>
      </c>
      <c r="E262" s="82" t="s">
        <v>3645</v>
      </c>
      <c r="F262" s="82" t="s">
        <v>3651</v>
      </c>
      <c r="G262" s="82" t="s">
        <v>3254</v>
      </c>
      <c r="H262" s="82" t="s">
        <v>3254</v>
      </c>
      <c r="I262" s="82" t="s">
        <v>3651</v>
      </c>
    </row>
    <row r="263" spans="1:9" ht="54">
      <c r="A263" s="81" t="s">
        <v>3652</v>
      </c>
      <c r="B263" s="82" t="s">
        <v>3428</v>
      </c>
      <c r="C263" s="82" t="s">
        <v>3629</v>
      </c>
      <c r="D263" s="82" t="s">
        <v>3643</v>
      </c>
      <c r="E263" s="82" t="s">
        <v>3645</v>
      </c>
      <c r="F263" s="82" t="s">
        <v>3651</v>
      </c>
      <c r="G263" s="82" t="s">
        <v>3653</v>
      </c>
      <c r="H263" s="82" t="s">
        <v>3254</v>
      </c>
      <c r="I263" s="82" t="s">
        <v>3653</v>
      </c>
    </row>
    <row r="264" spans="1:9" ht="54">
      <c r="A264" s="81" t="s">
        <v>3654</v>
      </c>
      <c r="B264" s="82" t="s">
        <v>3428</v>
      </c>
      <c r="C264" s="82" t="s">
        <v>3629</v>
      </c>
      <c r="D264" s="82" t="s">
        <v>3643</v>
      </c>
      <c r="E264" s="82" t="s">
        <v>3645</v>
      </c>
      <c r="F264" s="82" t="s">
        <v>3651</v>
      </c>
      <c r="G264" s="82" t="s">
        <v>3655</v>
      </c>
      <c r="H264" s="82" t="s">
        <v>3254</v>
      </c>
      <c r="I264" s="82" t="s">
        <v>3655</v>
      </c>
    </row>
    <row r="265" spans="1:9" ht="54">
      <c r="A265" s="81" t="s">
        <v>3656</v>
      </c>
      <c r="B265" s="82" t="s">
        <v>3428</v>
      </c>
      <c r="C265" s="82" t="s">
        <v>3629</v>
      </c>
      <c r="D265" s="82" t="s">
        <v>3643</v>
      </c>
      <c r="E265" s="82" t="s">
        <v>3645</v>
      </c>
      <c r="F265" s="82" t="s">
        <v>3651</v>
      </c>
      <c r="G265" s="82" t="s">
        <v>3657</v>
      </c>
      <c r="H265" s="82" t="s">
        <v>3254</v>
      </c>
      <c r="I265" s="82" t="s">
        <v>3657</v>
      </c>
    </row>
    <row r="266" spans="1:9" ht="72">
      <c r="A266" s="81" t="s">
        <v>3658</v>
      </c>
      <c r="B266" s="82" t="s">
        <v>3428</v>
      </c>
      <c r="C266" s="82" t="s">
        <v>3629</v>
      </c>
      <c r="D266" s="82" t="s">
        <v>3643</v>
      </c>
      <c r="E266" s="82" t="s">
        <v>3645</v>
      </c>
      <c r="F266" s="82" t="s">
        <v>3659</v>
      </c>
      <c r="G266" s="82" t="s">
        <v>3254</v>
      </c>
      <c r="H266" s="82" t="s">
        <v>3254</v>
      </c>
      <c r="I266" s="82" t="s">
        <v>3659</v>
      </c>
    </row>
    <row r="267" spans="1:9" ht="54">
      <c r="A267" s="81" t="s">
        <v>3660</v>
      </c>
      <c r="B267" s="82" t="s">
        <v>3428</v>
      </c>
      <c r="C267" s="82" t="s">
        <v>3629</v>
      </c>
      <c r="D267" s="82" t="s">
        <v>3643</v>
      </c>
      <c r="E267" s="82" t="s">
        <v>3661</v>
      </c>
      <c r="F267" s="82" t="s">
        <v>3254</v>
      </c>
      <c r="G267" s="82" t="s">
        <v>3254</v>
      </c>
      <c r="H267" s="82" t="s">
        <v>3254</v>
      </c>
      <c r="I267" s="82" t="s">
        <v>3661</v>
      </c>
    </row>
    <row r="268" spans="1:9" ht="90">
      <c r="A268" s="81" t="s">
        <v>3662</v>
      </c>
      <c r="B268" s="82" t="s">
        <v>3428</v>
      </c>
      <c r="C268" s="82" t="s">
        <v>3629</v>
      </c>
      <c r="D268" s="82" t="s">
        <v>3643</v>
      </c>
      <c r="E268" s="82" t="s">
        <v>3661</v>
      </c>
      <c r="F268" s="82" t="s">
        <v>3663</v>
      </c>
      <c r="G268" s="82" t="s">
        <v>3254</v>
      </c>
      <c r="H268" s="82" t="s">
        <v>3254</v>
      </c>
      <c r="I268" s="82" t="s">
        <v>3663</v>
      </c>
    </row>
    <row r="269" spans="1:9" ht="90">
      <c r="A269" s="81" t="s">
        <v>3664</v>
      </c>
      <c r="B269" s="82" t="s">
        <v>3428</v>
      </c>
      <c r="C269" s="82" t="s">
        <v>3629</v>
      </c>
      <c r="D269" s="82" t="s">
        <v>3643</v>
      </c>
      <c r="E269" s="82" t="s">
        <v>3661</v>
      </c>
      <c r="F269" s="82" t="s">
        <v>3663</v>
      </c>
      <c r="G269" s="82" t="s">
        <v>3665</v>
      </c>
      <c r="H269" s="82" t="s">
        <v>3254</v>
      </c>
      <c r="I269" s="82" t="s">
        <v>3665</v>
      </c>
    </row>
    <row r="270" spans="1:9" ht="90">
      <c r="A270" s="81" t="s">
        <v>3666</v>
      </c>
      <c r="B270" s="82" t="s">
        <v>3428</v>
      </c>
      <c r="C270" s="82" t="s">
        <v>3629</v>
      </c>
      <c r="D270" s="82" t="s">
        <v>3643</v>
      </c>
      <c r="E270" s="82" t="s">
        <v>3661</v>
      </c>
      <c r="F270" s="82" t="s">
        <v>3663</v>
      </c>
      <c r="G270" s="82" t="s">
        <v>3667</v>
      </c>
      <c r="H270" s="82" t="s">
        <v>3254</v>
      </c>
      <c r="I270" s="82" t="s">
        <v>3667</v>
      </c>
    </row>
    <row r="271" spans="1:9" ht="54">
      <c r="A271" s="81" t="s">
        <v>3668</v>
      </c>
      <c r="B271" s="82" t="s">
        <v>3428</v>
      </c>
      <c r="C271" s="82" t="s">
        <v>3629</v>
      </c>
      <c r="D271" s="82" t="s">
        <v>3643</v>
      </c>
      <c r="E271" s="82" t="s">
        <v>3661</v>
      </c>
      <c r="F271" s="82" t="s">
        <v>3669</v>
      </c>
      <c r="G271" s="82" t="s">
        <v>3254</v>
      </c>
      <c r="H271" s="82" t="s">
        <v>3254</v>
      </c>
      <c r="I271" s="82" t="s">
        <v>3669</v>
      </c>
    </row>
    <row r="272" spans="1:9" ht="72">
      <c r="A272" s="81" t="s">
        <v>3670</v>
      </c>
      <c r="B272" s="82" t="s">
        <v>3428</v>
      </c>
      <c r="C272" s="82" t="s">
        <v>3629</v>
      </c>
      <c r="D272" s="82" t="s">
        <v>3643</v>
      </c>
      <c r="E272" s="82" t="s">
        <v>3661</v>
      </c>
      <c r="F272" s="82" t="s">
        <v>3671</v>
      </c>
      <c r="G272" s="82" t="s">
        <v>3254</v>
      </c>
      <c r="H272" s="82" t="s">
        <v>3254</v>
      </c>
      <c r="I272" s="82" t="s">
        <v>3671</v>
      </c>
    </row>
    <row r="273" spans="1:9" ht="72">
      <c r="A273" s="81" t="s">
        <v>3672</v>
      </c>
      <c r="B273" s="82" t="s">
        <v>3428</v>
      </c>
      <c r="C273" s="82" t="s">
        <v>3629</v>
      </c>
      <c r="D273" s="82" t="s">
        <v>3643</v>
      </c>
      <c r="E273" s="82" t="s">
        <v>3661</v>
      </c>
      <c r="F273" s="82" t="s">
        <v>3671</v>
      </c>
      <c r="G273" s="82" t="s">
        <v>3673</v>
      </c>
      <c r="H273" s="82" t="s">
        <v>3254</v>
      </c>
      <c r="I273" s="82" t="s">
        <v>3673</v>
      </c>
    </row>
    <row r="274" spans="1:9" ht="72">
      <c r="A274" s="81" t="s">
        <v>3674</v>
      </c>
      <c r="B274" s="82" t="s">
        <v>3428</v>
      </c>
      <c r="C274" s="82" t="s">
        <v>3629</v>
      </c>
      <c r="D274" s="82" t="s">
        <v>3643</v>
      </c>
      <c r="E274" s="82" t="s">
        <v>3661</v>
      </c>
      <c r="F274" s="82" t="s">
        <v>3671</v>
      </c>
      <c r="G274" s="82" t="s">
        <v>3675</v>
      </c>
      <c r="H274" s="82" t="s">
        <v>3254</v>
      </c>
      <c r="I274" s="82" t="s">
        <v>3675</v>
      </c>
    </row>
    <row r="275" spans="1:9" ht="54">
      <c r="A275" s="81" t="s">
        <v>3676</v>
      </c>
      <c r="B275" s="82" t="s">
        <v>3428</v>
      </c>
      <c r="C275" s="82" t="s">
        <v>3629</v>
      </c>
      <c r="D275" s="82" t="s">
        <v>3643</v>
      </c>
      <c r="E275" s="82" t="s">
        <v>3661</v>
      </c>
      <c r="F275" s="82" t="s">
        <v>3677</v>
      </c>
      <c r="G275" s="82" t="s">
        <v>3254</v>
      </c>
      <c r="H275" s="82" t="s">
        <v>3254</v>
      </c>
      <c r="I275" s="82" t="s">
        <v>3677</v>
      </c>
    </row>
    <row r="276" spans="1:9" ht="54">
      <c r="A276" s="81" t="s">
        <v>3678</v>
      </c>
      <c r="B276" s="82" t="s">
        <v>3428</v>
      </c>
      <c r="C276" s="82" t="s">
        <v>3629</v>
      </c>
      <c r="D276" s="82" t="s">
        <v>3643</v>
      </c>
      <c r="E276" s="82" t="s">
        <v>3661</v>
      </c>
      <c r="F276" s="82" t="s">
        <v>3677</v>
      </c>
      <c r="G276" s="82" t="s">
        <v>3679</v>
      </c>
      <c r="H276" s="82" t="s">
        <v>3254</v>
      </c>
      <c r="I276" s="82" t="s">
        <v>3679</v>
      </c>
    </row>
    <row r="277" spans="1:9" ht="54">
      <c r="A277" s="81" t="s">
        <v>3680</v>
      </c>
      <c r="B277" s="82" t="s">
        <v>3428</v>
      </c>
      <c r="C277" s="82" t="s">
        <v>3629</v>
      </c>
      <c r="D277" s="82" t="s">
        <v>3643</v>
      </c>
      <c r="E277" s="82" t="s">
        <v>3661</v>
      </c>
      <c r="F277" s="82" t="s">
        <v>3677</v>
      </c>
      <c r="G277" s="82" t="s">
        <v>3681</v>
      </c>
      <c r="H277" s="82" t="s">
        <v>3254</v>
      </c>
      <c r="I277" s="82" t="s">
        <v>3681</v>
      </c>
    </row>
    <row r="278" spans="1:9" ht="36">
      <c r="A278" s="81" t="s">
        <v>3682</v>
      </c>
      <c r="B278" s="82" t="s">
        <v>3428</v>
      </c>
      <c r="C278" s="82" t="s">
        <v>3683</v>
      </c>
      <c r="D278" s="82" t="s">
        <v>3254</v>
      </c>
      <c r="E278" s="82" t="s">
        <v>3254</v>
      </c>
      <c r="F278" s="82" t="s">
        <v>3254</v>
      </c>
      <c r="G278" s="82" t="s">
        <v>3254</v>
      </c>
      <c r="H278" s="82" t="s">
        <v>3254</v>
      </c>
      <c r="I278" s="82" t="s">
        <v>3683</v>
      </c>
    </row>
    <row r="279" spans="1:9" ht="72">
      <c r="A279" s="81" t="s">
        <v>3684</v>
      </c>
      <c r="B279" s="82" t="s">
        <v>3428</v>
      </c>
      <c r="C279" s="82" t="s">
        <v>3683</v>
      </c>
      <c r="D279" s="82" t="s">
        <v>3685</v>
      </c>
      <c r="E279" s="82" t="s">
        <v>3254</v>
      </c>
      <c r="F279" s="82" t="s">
        <v>3254</v>
      </c>
      <c r="G279" s="82" t="s">
        <v>3254</v>
      </c>
      <c r="H279" s="82" t="s">
        <v>3254</v>
      </c>
      <c r="I279" s="82" t="s">
        <v>3685</v>
      </c>
    </row>
    <row r="280" spans="1:9" ht="90">
      <c r="A280" s="81" t="s">
        <v>3686</v>
      </c>
      <c r="B280" s="82" t="s">
        <v>3428</v>
      </c>
      <c r="C280" s="82" t="s">
        <v>3683</v>
      </c>
      <c r="D280" s="82" t="s">
        <v>3685</v>
      </c>
      <c r="E280" s="82" t="s">
        <v>3687</v>
      </c>
      <c r="F280" s="82" t="s">
        <v>3254</v>
      </c>
      <c r="G280" s="82" t="s">
        <v>3254</v>
      </c>
      <c r="H280" s="82" t="s">
        <v>3254</v>
      </c>
      <c r="I280" s="82" t="s">
        <v>3687</v>
      </c>
    </row>
    <row r="281" spans="1:9" ht="90">
      <c r="A281" s="81" t="s">
        <v>3688</v>
      </c>
      <c r="B281" s="82" t="s">
        <v>3428</v>
      </c>
      <c r="C281" s="82" t="s">
        <v>3683</v>
      </c>
      <c r="D281" s="82" t="s">
        <v>3685</v>
      </c>
      <c r="E281" s="82" t="s">
        <v>3687</v>
      </c>
      <c r="F281" s="82" t="s">
        <v>3689</v>
      </c>
      <c r="G281" s="82" t="s">
        <v>3254</v>
      </c>
      <c r="H281" s="82" t="s">
        <v>3254</v>
      </c>
      <c r="I281" s="82" t="s">
        <v>3689</v>
      </c>
    </row>
    <row r="282" spans="1:9" ht="90">
      <c r="A282" s="81" t="s">
        <v>3690</v>
      </c>
      <c r="B282" s="82" t="s">
        <v>3428</v>
      </c>
      <c r="C282" s="82" t="s">
        <v>3683</v>
      </c>
      <c r="D282" s="82" t="s">
        <v>3685</v>
      </c>
      <c r="E282" s="82" t="s">
        <v>3687</v>
      </c>
      <c r="F282" s="82" t="s">
        <v>3691</v>
      </c>
      <c r="G282" s="82" t="s">
        <v>3254</v>
      </c>
      <c r="H282" s="82" t="s">
        <v>3254</v>
      </c>
      <c r="I282" s="82" t="s">
        <v>3691</v>
      </c>
    </row>
    <row r="283" spans="1:9" ht="54">
      <c r="A283" s="81" t="s">
        <v>3692</v>
      </c>
      <c r="B283" s="82" t="s">
        <v>3428</v>
      </c>
      <c r="C283" s="82" t="s">
        <v>3683</v>
      </c>
      <c r="D283" s="82" t="s">
        <v>3693</v>
      </c>
      <c r="E283" s="82" t="s">
        <v>3254</v>
      </c>
      <c r="F283" s="82" t="s">
        <v>3254</v>
      </c>
      <c r="G283" s="82" t="s">
        <v>3254</v>
      </c>
      <c r="H283" s="82" t="s">
        <v>3254</v>
      </c>
      <c r="I283" s="82" t="s">
        <v>3693</v>
      </c>
    </row>
    <row r="284" spans="1:9" ht="90">
      <c r="A284" s="81" t="s">
        <v>3694</v>
      </c>
      <c r="B284" s="82" t="s">
        <v>3428</v>
      </c>
      <c r="C284" s="82" t="s">
        <v>3683</v>
      </c>
      <c r="D284" s="82" t="s">
        <v>3693</v>
      </c>
      <c r="E284" s="82" t="s">
        <v>3695</v>
      </c>
      <c r="F284" s="82" t="s">
        <v>3254</v>
      </c>
      <c r="G284" s="82" t="s">
        <v>3254</v>
      </c>
      <c r="H284" s="82" t="s">
        <v>3254</v>
      </c>
      <c r="I284" s="82" t="s">
        <v>3695</v>
      </c>
    </row>
    <row r="285" spans="1:9" ht="90">
      <c r="A285" s="81" t="s">
        <v>3696</v>
      </c>
      <c r="B285" s="82" t="s">
        <v>3428</v>
      </c>
      <c r="C285" s="82" t="s">
        <v>3683</v>
      </c>
      <c r="D285" s="82" t="s">
        <v>3693</v>
      </c>
      <c r="E285" s="82" t="s">
        <v>3695</v>
      </c>
      <c r="F285" s="82" t="s">
        <v>3697</v>
      </c>
      <c r="G285" s="82" t="s">
        <v>3254</v>
      </c>
      <c r="H285" s="82" t="s">
        <v>3254</v>
      </c>
      <c r="I285" s="82" t="s">
        <v>3697</v>
      </c>
    </row>
    <row r="286" spans="1:9" ht="90">
      <c r="A286" s="81" t="s">
        <v>3698</v>
      </c>
      <c r="B286" s="82" t="s">
        <v>3428</v>
      </c>
      <c r="C286" s="82" t="s">
        <v>3683</v>
      </c>
      <c r="D286" s="82" t="s">
        <v>3693</v>
      </c>
      <c r="E286" s="82" t="s">
        <v>3695</v>
      </c>
      <c r="F286" s="82" t="s">
        <v>3699</v>
      </c>
      <c r="G286" s="82" t="s">
        <v>3254</v>
      </c>
      <c r="H286" s="82" t="s">
        <v>3254</v>
      </c>
      <c r="I286" s="82" t="s">
        <v>3699</v>
      </c>
    </row>
    <row r="287" spans="1:9">
      <c r="A287" s="81" t="s">
        <v>3700</v>
      </c>
      <c r="B287" s="82" t="s">
        <v>3428</v>
      </c>
      <c r="C287" s="82" t="s">
        <v>3701</v>
      </c>
      <c r="D287" s="82" t="s">
        <v>3254</v>
      </c>
      <c r="E287" s="82" t="s">
        <v>3254</v>
      </c>
      <c r="F287" s="82" t="s">
        <v>3254</v>
      </c>
      <c r="G287" s="82" t="s">
        <v>3254</v>
      </c>
      <c r="H287" s="82" t="s">
        <v>3254</v>
      </c>
      <c r="I287" s="82" t="s">
        <v>3701</v>
      </c>
    </row>
    <row r="288" spans="1:9" ht="54">
      <c r="A288" s="81" t="s">
        <v>3702</v>
      </c>
      <c r="B288" s="82" t="s">
        <v>3428</v>
      </c>
      <c r="C288" s="82" t="s">
        <v>3703</v>
      </c>
      <c r="D288" s="82" t="s">
        <v>3254</v>
      </c>
      <c r="E288" s="82" t="s">
        <v>3254</v>
      </c>
      <c r="F288" s="82" t="s">
        <v>3254</v>
      </c>
      <c r="G288" s="82" t="s">
        <v>3254</v>
      </c>
      <c r="H288" s="82" t="s">
        <v>3254</v>
      </c>
      <c r="I288" s="82" t="s">
        <v>3703</v>
      </c>
    </row>
    <row r="289" spans="1:9" ht="54">
      <c r="A289" s="81" t="s">
        <v>3704</v>
      </c>
      <c r="B289" s="82" t="s">
        <v>3428</v>
      </c>
      <c r="C289" s="82" t="s">
        <v>3703</v>
      </c>
      <c r="D289" s="82" t="s">
        <v>3705</v>
      </c>
      <c r="E289" s="82" t="s">
        <v>3254</v>
      </c>
      <c r="F289" s="82" t="s">
        <v>3254</v>
      </c>
      <c r="G289" s="82" t="s">
        <v>3254</v>
      </c>
      <c r="H289" s="82" t="s">
        <v>3254</v>
      </c>
      <c r="I289" s="82" t="s">
        <v>3705</v>
      </c>
    </row>
    <row r="290" spans="1:9" ht="54">
      <c r="A290" s="81" t="s">
        <v>3706</v>
      </c>
      <c r="B290" s="82" t="s">
        <v>3428</v>
      </c>
      <c r="C290" s="82" t="s">
        <v>3703</v>
      </c>
      <c r="D290" s="82" t="s">
        <v>3705</v>
      </c>
      <c r="E290" s="82" t="s">
        <v>3707</v>
      </c>
      <c r="F290" s="82" t="s">
        <v>3254</v>
      </c>
      <c r="G290" s="82" t="s">
        <v>3254</v>
      </c>
      <c r="H290" s="82" t="s">
        <v>3254</v>
      </c>
      <c r="I290" s="82" t="s">
        <v>3707</v>
      </c>
    </row>
    <row r="291" spans="1:9" ht="54">
      <c r="A291" s="81" t="s">
        <v>3708</v>
      </c>
      <c r="B291" s="82" t="s">
        <v>3428</v>
      </c>
      <c r="C291" s="82" t="s">
        <v>3703</v>
      </c>
      <c r="D291" s="82" t="s">
        <v>3705</v>
      </c>
      <c r="E291" s="82" t="s">
        <v>3707</v>
      </c>
      <c r="F291" s="82" t="s">
        <v>3709</v>
      </c>
      <c r="G291" s="82" t="s">
        <v>3254</v>
      </c>
      <c r="H291" s="82" t="s">
        <v>3254</v>
      </c>
      <c r="I291" s="82" t="s">
        <v>3709</v>
      </c>
    </row>
    <row r="292" spans="1:9" ht="54">
      <c r="A292" s="81" t="s">
        <v>3710</v>
      </c>
      <c r="B292" s="82" t="s">
        <v>3428</v>
      </c>
      <c r="C292" s="82" t="s">
        <v>3703</v>
      </c>
      <c r="D292" s="82" t="s">
        <v>3705</v>
      </c>
      <c r="E292" s="82" t="s">
        <v>3707</v>
      </c>
      <c r="F292" s="82" t="s">
        <v>3709</v>
      </c>
      <c r="G292" s="82" t="s">
        <v>3711</v>
      </c>
      <c r="H292" s="82" t="s">
        <v>3254</v>
      </c>
      <c r="I292" s="82" t="s">
        <v>3711</v>
      </c>
    </row>
    <row r="293" spans="1:9" ht="54">
      <c r="A293" s="81" t="s">
        <v>3712</v>
      </c>
      <c r="B293" s="82" t="s">
        <v>3428</v>
      </c>
      <c r="C293" s="82" t="s">
        <v>3703</v>
      </c>
      <c r="D293" s="82" t="s">
        <v>3705</v>
      </c>
      <c r="E293" s="82" t="s">
        <v>3707</v>
      </c>
      <c r="F293" s="82" t="s">
        <v>3709</v>
      </c>
      <c r="G293" s="82" t="s">
        <v>3713</v>
      </c>
      <c r="H293" s="82" t="s">
        <v>3254</v>
      </c>
      <c r="I293" s="82" t="s">
        <v>3713</v>
      </c>
    </row>
    <row r="294" spans="1:9" ht="54">
      <c r="A294" s="81" t="s">
        <v>3714</v>
      </c>
      <c r="B294" s="82" t="s">
        <v>3428</v>
      </c>
      <c r="C294" s="82" t="s">
        <v>3703</v>
      </c>
      <c r="D294" s="82" t="s">
        <v>3705</v>
      </c>
      <c r="E294" s="82" t="s">
        <v>3707</v>
      </c>
      <c r="F294" s="82" t="s">
        <v>3715</v>
      </c>
      <c r="G294" s="82" t="s">
        <v>3254</v>
      </c>
      <c r="H294" s="82" t="s">
        <v>3254</v>
      </c>
      <c r="I294" s="82" t="s">
        <v>3715</v>
      </c>
    </row>
    <row r="295" spans="1:9" ht="54">
      <c r="A295" s="81" t="s">
        <v>3716</v>
      </c>
      <c r="B295" s="82" t="s">
        <v>3428</v>
      </c>
      <c r="C295" s="82" t="s">
        <v>3703</v>
      </c>
      <c r="D295" s="82" t="s">
        <v>3717</v>
      </c>
      <c r="E295" s="82" t="s">
        <v>3254</v>
      </c>
      <c r="F295" s="82" t="s">
        <v>3254</v>
      </c>
      <c r="G295" s="82" t="s">
        <v>3254</v>
      </c>
      <c r="H295" s="82" t="s">
        <v>3254</v>
      </c>
      <c r="I295" s="82" t="s">
        <v>3717</v>
      </c>
    </row>
    <row r="296" spans="1:9" ht="54">
      <c r="A296" s="81" t="s">
        <v>3718</v>
      </c>
      <c r="B296" s="82" t="s">
        <v>3428</v>
      </c>
      <c r="C296" s="82" t="s">
        <v>3703</v>
      </c>
      <c r="D296" s="82" t="s">
        <v>3717</v>
      </c>
      <c r="E296" s="82" t="s">
        <v>3719</v>
      </c>
      <c r="F296" s="82" t="s">
        <v>3254</v>
      </c>
      <c r="G296" s="82" t="s">
        <v>3254</v>
      </c>
      <c r="H296" s="82" t="s">
        <v>3254</v>
      </c>
      <c r="I296" s="82" t="s">
        <v>3719</v>
      </c>
    </row>
    <row r="297" spans="1:9" ht="54">
      <c r="A297" s="81" t="s">
        <v>3720</v>
      </c>
      <c r="B297" s="82" t="s">
        <v>3428</v>
      </c>
      <c r="C297" s="82" t="s">
        <v>3703</v>
      </c>
      <c r="D297" s="82" t="s">
        <v>3721</v>
      </c>
      <c r="E297" s="82" t="s">
        <v>3254</v>
      </c>
      <c r="F297" s="82" t="s">
        <v>3254</v>
      </c>
      <c r="G297" s="82" t="s">
        <v>3254</v>
      </c>
      <c r="H297" s="82" t="s">
        <v>3254</v>
      </c>
      <c r="I297" s="82" t="s">
        <v>3721</v>
      </c>
    </row>
    <row r="298" spans="1:9" ht="54">
      <c r="A298" s="81" t="s">
        <v>3722</v>
      </c>
      <c r="B298" s="82" t="s">
        <v>3428</v>
      </c>
      <c r="C298" s="82" t="s">
        <v>3703</v>
      </c>
      <c r="D298" s="82" t="s">
        <v>3721</v>
      </c>
      <c r="E298" s="82" t="s">
        <v>3723</v>
      </c>
      <c r="F298" s="82" t="s">
        <v>3254</v>
      </c>
      <c r="G298" s="82" t="s">
        <v>3254</v>
      </c>
      <c r="H298" s="82" t="s">
        <v>3254</v>
      </c>
      <c r="I298" s="82" t="s">
        <v>3723</v>
      </c>
    </row>
    <row r="299" spans="1:9" ht="54">
      <c r="A299" s="81" t="s">
        <v>3724</v>
      </c>
      <c r="B299" s="82" t="s">
        <v>3428</v>
      </c>
      <c r="C299" s="82" t="s">
        <v>3703</v>
      </c>
      <c r="D299" s="82" t="s">
        <v>3721</v>
      </c>
      <c r="E299" s="82" t="s">
        <v>3723</v>
      </c>
      <c r="F299" s="82" t="s">
        <v>3725</v>
      </c>
      <c r="G299" s="82" t="s">
        <v>3254</v>
      </c>
      <c r="H299" s="82" t="s">
        <v>3254</v>
      </c>
      <c r="I299" s="82" t="s">
        <v>3725</v>
      </c>
    </row>
    <row r="300" spans="1:9" ht="54">
      <c r="A300" s="81" t="s">
        <v>3726</v>
      </c>
      <c r="B300" s="82" t="s">
        <v>3428</v>
      </c>
      <c r="C300" s="82" t="s">
        <v>3703</v>
      </c>
      <c r="D300" s="82" t="s">
        <v>3721</v>
      </c>
      <c r="E300" s="82" t="s">
        <v>3727</v>
      </c>
      <c r="F300" s="82" t="s">
        <v>3254</v>
      </c>
      <c r="G300" s="82" t="s">
        <v>3254</v>
      </c>
      <c r="H300" s="82" t="s">
        <v>3254</v>
      </c>
      <c r="I300" s="82" t="s">
        <v>3727</v>
      </c>
    </row>
    <row r="301" spans="1:9" ht="54">
      <c r="A301" s="81" t="s">
        <v>3728</v>
      </c>
      <c r="B301" s="82" t="s">
        <v>3428</v>
      </c>
      <c r="C301" s="82" t="s">
        <v>3703</v>
      </c>
      <c r="D301" s="82" t="s">
        <v>3721</v>
      </c>
      <c r="E301" s="82" t="s">
        <v>3727</v>
      </c>
      <c r="F301" s="82" t="s">
        <v>3729</v>
      </c>
      <c r="G301" s="82" t="s">
        <v>3254</v>
      </c>
      <c r="H301" s="82" t="s">
        <v>3254</v>
      </c>
      <c r="I301" s="82" t="s">
        <v>3729</v>
      </c>
    </row>
    <row r="302" spans="1:9" ht="54">
      <c r="A302" s="81" t="s">
        <v>3730</v>
      </c>
      <c r="B302" s="82" t="s">
        <v>3428</v>
      </c>
      <c r="C302" s="82" t="s">
        <v>3703</v>
      </c>
      <c r="D302" s="82" t="s">
        <v>3721</v>
      </c>
      <c r="E302" s="82" t="s">
        <v>3727</v>
      </c>
      <c r="F302" s="82" t="s">
        <v>3729</v>
      </c>
      <c r="G302" s="82" t="s">
        <v>3731</v>
      </c>
      <c r="H302" s="82" t="s">
        <v>3254</v>
      </c>
      <c r="I302" s="82" t="s">
        <v>3731</v>
      </c>
    </row>
    <row r="303" spans="1:9" ht="54">
      <c r="A303" s="81" t="s">
        <v>3732</v>
      </c>
      <c r="B303" s="82" t="s">
        <v>3428</v>
      </c>
      <c r="C303" s="82" t="s">
        <v>3703</v>
      </c>
      <c r="D303" s="82" t="s">
        <v>3721</v>
      </c>
      <c r="E303" s="82" t="s">
        <v>3727</v>
      </c>
      <c r="F303" s="82" t="s">
        <v>3729</v>
      </c>
      <c r="G303" s="82" t="s">
        <v>3733</v>
      </c>
      <c r="H303" s="82" t="s">
        <v>3254</v>
      </c>
      <c r="I303" s="82" t="s">
        <v>3733</v>
      </c>
    </row>
    <row r="304" spans="1:9" ht="54">
      <c r="A304" s="81" t="s">
        <v>3734</v>
      </c>
      <c r="B304" s="82" t="s">
        <v>3428</v>
      </c>
      <c r="C304" s="82" t="s">
        <v>3703</v>
      </c>
      <c r="D304" s="82" t="s">
        <v>3721</v>
      </c>
      <c r="E304" s="82" t="s">
        <v>3727</v>
      </c>
      <c r="F304" s="82" t="s">
        <v>3729</v>
      </c>
      <c r="G304" s="82" t="s">
        <v>3735</v>
      </c>
      <c r="H304" s="82" t="s">
        <v>3254</v>
      </c>
      <c r="I304" s="82" t="s">
        <v>3735</v>
      </c>
    </row>
    <row r="305" spans="1:9" ht="54">
      <c r="A305" s="81" t="s">
        <v>3736</v>
      </c>
      <c r="B305" s="82" t="s">
        <v>3428</v>
      </c>
      <c r="C305" s="82" t="s">
        <v>3703</v>
      </c>
      <c r="D305" s="82" t="s">
        <v>3721</v>
      </c>
      <c r="E305" s="82" t="s">
        <v>3727</v>
      </c>
      <c r="F305" s="82" t="s">
        <v>3729</v>
      </c>
      <c r="G305" s="82" t="s">
        <v>3737</v>
      </c>
      <c r="H305" s="82" t="s">
        <v>3254</v>
      </c>
      <c r="I305" s="82" t="s">
        <v>3737</v>
      </c>
    </row>
    <row r="306" spans="1:9" ht="54">
      <c r="A306" s="81" t="s">
        <v>3738</v>
      </c>
      <c r="B306" s="82" t="s">
        <v>3428</v>
      </c>
      <c r="C306" s="82" t="s">
        <v>3703</v>
      </c>
      <c r="D306" s="82" t="s">
        <v>3721</v>
      </c>
      <c r="E306" s="82" t="s">
        <v>3739</v>
      </c>
      <c r="F306" s="82" t="s">
        <v>3254</v>
      </c>
      <c r="G306" s="82" t="s">
        <v>3254</v>
      </c>
      <c r="H306" s="82" t="s">
        <v>3254</v>
      </c>
      <c r="I306" s="82" t="s">
        <v>3739</v>
      </c>
    </row>
    <row r="307" spans="1:9" ht="54">
      <c r="A307" s="81" t="s">
        <v>3740</v>
      </c>
      <c r="B307" s="82" t="s">
        <v>3428</v>
      </c>
      <c r="C307" s="82" t="s">
        <v>3703</v>
      </c>
      <c r="D307" s="82" t="s">
        <v>3721</v>
      </c>
      <c r="E307" s="82" t="s">
        <v>3739</v>
      </c>
      <c r="F307" s="82" t="s">
        <v>3741</v>
      </c>
      <c r="G307" s="82" t="s">
        <v>3254</v>
      </c>
      <c r="H307" s="82" t="s">
        <v>3254</v>
      </c>
      <c r="I307" s="82" t="s">
        <v>3741</v>
      </c>
    </row>
    <row r="308" spans="1:9" ht="54">
      <c r="A308" s="81" t="s">
        <v>3742</v>
      </c>
      <c r="B308" s="82" t="s">
        <v>3428</v>
      </c>
      <c r="C308" s="82" t="s">
        <v>3703</v>
      </c>
      <c r="D308" s="82" t="s">
        <v>3721</v>
      </c>
      <c r="E308" s="82" t="s">
        <v>3739</v>
      </c>
      <c r="F308" s="82" t="s">
        <v>3743</v>
      </c>
      <c r="G308" s="82" t="s">
        <v>3254</v>
      </c>
      <c r="H308" s="82" t="s">
        <v>3254</v>
      </c>
      <c r="I308" s="82" t="s">
        <v>3743</v>
      </c>
    </row>
    <row r="309" spans="1:9" ht="72">
      <c r="A309" s="81" t="s">
        <v>3744</v>
      </c>
      <c r="B309" s="82" t="s">
        <v>3428</v>
      </c>
      <c r="C309" s="82" t="s">
        <v>3703</v>
      </c>
      <c r="D309" s="82" t="s">
        <v>3721</v>
      </c>
      <c r="E309" s="82" t="s">
        <v>3739</v>
      </c>
      <c r="F309" s="82" t="s">
        <v>3745</v>
      </c>
      <c r="G309" s="82" t="s">
        <v>3254</v>
      </c>
      <c r="H309" s="82" t="s">
        <v>3254</v>
      </c>
      <c r="I309" s="82" t="s">
        <v>3745</v>
      </c>
    </row>
    <row r="310" spans="1:9" ht="72">
      <c r="A310" s="81" t="s">
        <v>3746</v>
      </c>
      <c r="B310" s="82" t="s">
        <v>3428</v>
      </c>
      <c r="C310" s="82" t="s">
        <v>3703</v>
      </c>
      <c r="D310" s="82" t="s">
        <v>3721</v>
      </c>
      <c r="E310" s="82" t="s">
        <v>3739</v>
      </c>
      <c r="F310" s="82" t="s">
        <v>3747</v>
      </c>
      <c r="G310" s="82" t="s">
        <v>3254</v>
      </c>
      <c r="H310" s="82" t="s">
        <v>3254</v>
      </c>
      <c r="I310" s="82" t="s">
        <v>3747</v>
      </c>
    </row>
    <row r="311" spans="1:9" ht="54">
      <c r="A311" s="81" t="s">
        <v>3748</v>
      </c>
      <c r="B311" s="82" t="s">
        <v>3428</v>
      </c>
      <c r="C311" s="82" t="s">
        <v>3703</v>
      </c>
      <c r="D311" s="82" t="s">
        <v>3721</v>
      </c>
      <c r="E311" s="82" t="s">
        <v>3749</v>
      </c>
      <c r="F311" s="82" t="s">
        <v>3254</v>
      </c>
      <c r="G311" s="82" t="s">
        <v>3254</v>
      </c>
      <c r="H311" s="82" t="s">
        <v>3254</v>
      </c>
      <c r="I311" s="82" t="s">
        <v>3749</v>
      </c>
    </row>
    <row r="312" spans="1:9" ht="54">
      <c r="A312" s="81" t="s">
        <v>3750</v>
      </c>
      <c r="B312" s="82" t="s">
        <v>3428</v>
      </c>
      <c r="C312" s="82" t="s">
        <v>3703</v>
      </c>
      <c r="D312" s="82" t="s">
        <v>3721</v>
      </c>
      <c r="E312" s="82" t="s">
        <v>3749</v>
      </c>
      <c r="F312" s="82" t="s">
        <v>3751</v>
      </c>
      <c r="G312" s="82" t="s">
        <v>3254</v>
      </c>
      <c r="H312" s="82" t="s">
        <v>3254</v>
      </c>
      <c r="I312" s="82" t="s">
        <v>3751</v>
      </c>
    </row>
    <row r="313" spans="1:9" ht="72">
      <c r="A313" s="81" t="s">
        <v>3752</v>
      </c>
      <c r="B313" s="82" t="s">
        <v>3428</v>
      </c>
      <c r="C313" s="82" t="s">
        <v>3703</v>
      </c>
      <c r="D313" s="82" t="s">
        <v>3721</v>
      </c>
      <c r="E313" s="82" t="s">
        <v>3749</v>
      </c>
      <c r="F313" s="82" t="s">
        <v>3753</v>
      </c>
      <c r="G313" s="82" t="s">
        <v>3254</v>
      </c>
      <c r="H313" s="82" t="s">
        <v>3254</v>
      </c>
      <c r="I313" s="82" t="s">
        <v>3753</v>
      </c>
    </row>
    <row r="314" spans="1:9" ht="72">
      <c r="A314" s="81" t="s">
        <v>3754</v>
      </c>
      <c r="B314" s="82" t="s">
        <v>3428</v>
      </c>
      <c r="C314" s="82" t="s">
        <v>3703</v>
      </c>
      <c r="D314" s="82" t="s">
        <v>3721</v>
      </c>
      <c r="E314" s="82" t="s">
        <v>3749</v>
      </c>
      <c r="F314" s="82" t="s">
        <v>3753</v>
      </c>
      <c r="G314" s="82" t="s">
        <v>3755</v>
      </c>
      <c r="H314" s="82" t="s">
        <v>3254</v>
      </c>
      <c r="I314" s="82" t="s">
        <v>3755</v>
      </c>
    </row>
    <row r="315" spans="1:9" ht="72">
      <c r="A315" s="81" t="s">
        <v>3756</v>
      </c>
      <c r="B315" s="82" t="s">
        <v>3428</v>
      </c>
      <c r="C315" s="82" t="s">
        <v>3703</v>
      </c>
      <c r="D315" s="82" t="s">
        <v>3721</v>
      </c>
      <c r="E315" s="82" t="s">
        <v>3749</v>
      </c>
      <c r="F315" s="82" t="s">
        <v>3753</v>
      </c>
      <c r="G315" s="82" t="s">
        <v>3757</v>
      </c>
      <c r="H315" s="82" t="s">
        <v>3254</v>
      </c>
      <c r="I315" s="82" t="s">
        <v>3757</v>
      </c>
    </row>
    <row r="316" spans="1:9" ht="72">
      <c r="A316" s="81" t="s">
        <v>3758</v>
      </c>
      <c r="B316" s="82" t="s">
        <v>3428</v>
      </c>
      <c r="C316" s="82" t="s">
        <v>3703</v>
      </c>
      <c r="D316" s="82" t="s">
        <v>3721</v>
      </c>
      <c r="E316" s="82" t="s">
        <v>3749</v>
      </c>
      <c r="F316" s="82" t="s">
        <v>3753</v>
      </c>
      <c r="G316" s="82" t="s">
        <v>3759</v>
      </c>
      <c r="H316" s="82" t="s">
        <v>3254</v>
      </c>
      <c r="I316" s="82" t="s">
        <v>3759</v>
      </c>
    </row>
    <row r="317" spans="1:9">
      <c r="A317" s="81" t="s">
        <v>3760</v>
      </c>
      <c r="B317" s="82" t="s">
        <v>3428</v>
      </c>
      <c r="C317" s="82" t="s">
        <v>3761</v>
      </c>
      <c r="D317" s="82" t="s">
        <v>3254</v>
      </c>
      <c r="E317" s="82" t="s">
        <v>3254</v>
      </c>
      <c r="F317" s="82" t="s">
        <v>3254</v>
      </c>
      <c r="G317" s="82" t="s">
        <v>3254</v>
      </c>
      <c r="H317" s="82" t="s">
        <v>3254</v>
      </c>
      <c r="I317" s="82" t="s">
        <v>3761</v>
      </c>
    </row>
    <row r="318" spans="1:9" ht="90">
      <c r="A318" s="81" t="s">
        <v>3762</v>
      </c>
      <c r="B318" s="82" t="s">
        <v>3428</v>
      </c>
      <c r="C318" s="82" t="s">
        <v>3761</v>
      </c>
      <c r="D318" s="82" t="s">
        <v>3763</v>
      </c>
      <c r="E318" s="82" t="s">
        <v>3254</v>
      </c>
      <c r="F318" s="82" t="s">
        <v>3254</v>
      </c>
      <c r="G318" s="82" t="s">
        <v>3254</v>
      </c>
      <c r="H318" s="82" t="s">
        <v>3254</v>
      </c>
      <c r="I318" s="82" t="s">
        <v>3763</v>
      </c>
    </row>
    <row r="319" spans="1:9" ht="54">
      <c r="A319" s="81" t="s">
        <v>3764</v>
      </c>
      <c r="B319" s="82" t="s">
        <v>3428</v>
      </c>
      <c r="C319" s="82" t="s">
        <v>3761</v>
      </c>
      <c r="D319" s="82" t="s">
        <v>3765</v>
      </c>
      <c r="E319" s="82" t="s">
        <v>3254</v>
      </c>
      <c r="F319" s="82" t="s">
        <v>3254</v>
      </c>
      <c r="G319" s="82" t="s">
        <v>3254</v>
      </c>
      <c r="H319" s="82" t="s">
        <v>3254</v>
      </c>
      <c r="I319" s="82" t="s">
        <v>3765</v>
      </c>
    </row>
    <row r="320" spans="1:9" ht="72">
      <c r="A320" s="81" t="s">
        <v>3766</v>
      </c>
      <c r="B320" s="82" t="s">
        <v>3428</v>
      </c>
      <c r="C320" s="82" t="s">
        <v>3761</v>
      </c>
      <c r="D320" s="82" t="s">
        <v>3767</v>
      </c>
      <c r="E320" s="82" t="s">
        <v>3254</v>
      </c>
      <c r="F320" s="82" t="s">
        <v>3254</v>
      </c>
      <c r="G320" s="82" t="s">
        <v>3254</v>
      </c>
      <c r="H320" s="82" t="s">
        <v>3254</v>
      </c>
      <c r="I320" s="82" t="s">
        <v>3767</v>
      </c>
    </row>
    <row r="321" spans="1:9" ht="36">
      <c r="A321" s="81" t="s">
        <v>3768</v>
      </c>
      <c r="B321" s="82" t="s">
        <v>3428</v>
      </c>
      <c r="C321" s="82" t="s">
        <v>3761</v>
      </c>
      <c r="D321" s="82" t="s">
        <v>3769</v>
      </c>
      <c r="E321" s="82" t="s">
        <v>3254</v>
      </c>
      <c r="F321" s="82" t="s">
        <v>3254</v>
      </c>
      <c r="G321" s="82" t="s">
        <v>3254</v>
      </c>
      <c r="H321" s="82" t="s">
        <v>3254</v>
      </c>
      <c r="I321" s="82" t="s">
        <v>3769</v>
      </c>
    </row>
    <row r="322" spans="1:9" ht="36">
      <c r="A322" s="81" t="s">
        <v>3770</v>
      </c>
      <c r="B322" s="82" t="s">
        <v>3428</v>
      </c>
      <c r="C322" s="82" t="s">
        <v>3761</v>
      </c>
      <c r="D322" s="82" t="s">
        <v>3771</v>
      </c>
      <c r="E322" s="82" t="s">
        <v>3254</v>
      </c>
      <c r="F322" s="82" t="s">
        <v>3254</v>
      </c>
      <c r="G322" s="82" t="s">
        <v>3254</v>
      </c>
      <c r="H322" s="82" t="s">
        <v>3254</v>
      </c>
      <c r="I322" s="82" t="s">
        <v>3771</v>
      </c>
    </row>
    <row r="323" spans="1:9" ht="36">
      <c r="A323" s="81" t="s">
        <v>3772</v>
      </c>
      <c r="B323" s="82" t="s">
        <v>3428</v>
      </c>
      <c r="C323" s="82" t="s">
        <v>3773</v>
      </c>
      <c r="D323" s="82" t="s">
        <v>3254</v>
      </c>
      <c r="E323" s="82" t="s">
        <v>3254</v>
      </c>
      <c r="F323" s="82" t="s">
        <v>3254</v>
      </c>
      <c r="G323" s="82" t="s">
        <v>3254</v>
      </c>
      <c r="H323" s="82" t="s">
        <v>3254</v>
      </c>
      <c r="I323" s="82" t="s">
        <v>3773</v>
      </c>
    </row>
    <row r="324" spans="1:9" ht="54">
      <c r="A324" s="81" t="s">
        <v>3774</v>
      </c>
      <c r="B324" s="82" t="s">
        <v>3428</v>
      </c>
      <c r="C324" s="82" t="s">
        <v>3773</v>
      </c>
      <c r="D324" s="82" t="s">
        <v>3775</v>
      </c>
      <c r="E324" s="82" t="s">
        <v>3254</v>
      </c>
      <c r="F324" s="82" t="s">
        <v>3254</v>
      </c>
      <c r="G324" s="82" t="s">
        <v>3254</v>
      </c>
      <c r="H324" s="82" t="s">
        <v>3254</v>
      </c>
      <c r="I324" s="82" t="s">
        <v>3775</v>
      </c>
    </row>
    <row r="325" spans="1:9" ht="36">
      <c r="A325" s="81" t="s">
        <v>3776</v>
      </c>
      <c r="B325" s="82" t="s">
        <v>3428</v>
      </c>
      <c r="C325" s="82" t="s">
        <v>3773</v>
      </c>
      <c r="D325" s="82" t="s">
        <v>3777</v>
      </c>
      <c r="E325" s="82" t="s">
        <v>3254</v>
      </c>
      <c r="F325" s="82" t="s">
        <v>3254</v>
      </c>
      <c r="G325" s="82" t="s">
        <v>3254</v>
      </c>
      <c r="H325" s="82" t="s">
        <v>3254</v>
      </c>
      <c r="I325" s="82" t="s">
        <v>3777</v>
      </c>
    </row>
    <row r="326" spans="1:9" ht="108">
      <c r="A326" s="81" t="s">
        <v>3778</v>
      </c>
      <c r="B326" s="82" t="s">
        <v>3428</v>
      </c>
      <c r="C326" s="82" t="s">
        <v>3773</v>
      </c>
      <c r="D326" s="82" t="s">
        <v>3779</v>
      </c>
      <c r="E326" s="82" t="s">
        <v>3254</v>
      </c>
      <c r="F326" s="82" t="s">
        <v>3254</v>
      </c>
      <c r="G326" s="82" t="s">
        <v>3254</v>
      </c>
      <c r="H326" s="82" t="s">
        <v>3254</v>
      </c>
      <c r="I326" s="82" t="s">
        <v>3779</v>
      </c>
    </row>
    <row r="327" spans="1:9" ht="108">
      <c r="A327" s="81" t="s">
        <v>3780</v>
      </c>
      <c r="B327" s="82" t="s">
        <v>3428</v>
      </c>
      <c r="C327" s="82" t="s">
        <v>3773</v>
      </c>
      <c r="D327" s="82" t="s">
        <v>3779</v>
      </c>
      <c r="E327" s="82" t="s">
        <v>3781</v>
      </c>
      <c r="F327" s="82" t="s">
        <v>3254</v>
      </c>
      <c r="G327" s="82" t="s">
        <v>3254</v>
      </c>
      <c r="H327" s="82" t="s">
        <v>3254</v>
      </c>
      <c r="I327" s="82" t="s">
        <v>3781</v>
      </c>
    </row>
    <row r="328" spans="1:9" ht="108">
      <c r="A328" s="81" t="s">
        <v>3782</v>
      </c>
      <c r="B328" s="82" t="s">
        <v>3428</v>
      </c>
      <c r="C328" s="82" t="s">
        <v>3773</v>
      </c>
      <c r="D328" s="82" t="s">
        <v>3779</v>
      </c>
      <c r="E328" s="82" t="s">
        <v>3783</v>
      </c>
      <c r="F328" s="82" t="s">
        <v>3254</v>
      </c>
      <c r="G328" s="82" t="s">
        <v>3254</v>
      </c>
      <c r="H328" s="82" t="s">
        <v>3254</v>
      </c>
      <c r="I328" s="82" t="s">
        <v>3783</v>
      </c>
    </row>
    <row r="329" spans="1:9" ht="108">
      <c r="A329" s="81" t="s">
        <v>3784</v>
      </c>
      <c r="B329" s="82" t="s">
        <v>3428</v>
      </c>
      <c r="C329" s="82" t="s">
        <v>3773</v>
      </c>
      <c r="D329" s="82" t="s">
        <v>3779</v>
      </c>
      <c r="E329" s="82" t="s">
        <v>3785</v>
      </c>
      <c r="F329" s="82" t="s">
        <v>3254</v>
      </c>
      <c r="G329" s="82" t="s">
        <v>3254</v>
      </c>
      <c r="H329" s="82" t="s">
        <v>3254</v>
      </c>
      <c r="I329" s="82" t="s">
        <v>3785</v>
      </c>
    </row>
    <row r="330" spans="1:9" ht="72">
      <c r="A330" s="81" t="s">
        <v>3786</v>
      </c>
      <c r="B330" s="82" t="s">
        <v>3428</v>
      </c>
      <c r="C330" s="82" t="s">
        <v>3773</v>
      </c>
      <c r="D330" s="82" t="s">
        <v>3787</v>
      </c>
      <c r="E330" s="82" t="s">
        <v>3254</v>
      </c>
      <c r="F330" s="82" t="s">
        <v>3254</v>
      </c>
      <c r="G330" s="82" t="s">
        <v>3254</v>
      </c>
      <c r="H330" s="82" t="s">
        <v>3254</v>
      </c>
      <c r="I330" s="82" t="s">
        <v>3787</v>
      </c>
    </row>
    <row r="331" spans="1:9" ht="36">
      <c r="A331" s="81" t="s">
        <v>3788</v>
      </c>
      <c r="B331" s="82" t="s">
        <v>3428</v>
      </c>
      <c r="C331" s="82" t="s">
        <v>3773</v>
      </c>
      <c r="D331" s="82" t="s">
        <v>3789</v>
      </c>
      <c r="E331" s="82" t="s">
        <v>3254</v>
      </c>
      <c r="F331" s="82" t="s">
        <v>3254</v>
      </c>
      <c r="G331" s="82" t="s">
        <v>3254</v>
      </c>
      <c r="H331" s="82" t="s">
        <v>3254</v>
      </c>
      <c r="I331" s="82" t="s">
        <v>3789</v>
      </c>
    </row>
    <row r="332" spans="1:9">
      <c r="A332" s="81" t="s">
        <v>3790</v>
      </c>
      <c r="B332" s="82" t="s">
        <v>3791</v>
      </c>
      <c r="C332" s="82" t="s">
        <v>3254</v>
      </c>
      <c r="D332" s="82" t="s">
        <v>3254</v>
      </c>
      <c r="E332" s="82" t="s">
        <v>3254</v>
      </c>
      <c r="F332" s="82" t="s">
        <v>3254</v>
      </c>
      <c r="G332" s="82" t="s">
        <v>3254</v>
      </c>
      <c r="H332" s="82" t="s">
        <v>3254</v>
      </c>
      <c r="I332" s="82" t="s">
        <v>3792</v>
      </c>
    </row>
    <row r="333" spans="1:9" ht="36">
      <c r="A333" s="81" t="s">
        <v>3793</v>
      </c>
      <c r="B333" s="82" t="s">
        <v>3791</v>
      </c>
      <c r="C333" s="82" t="s">
        <v>126</v>
      </c>
      <c r="D333" s="82" t="s">
        <v>3254</v>
      </c>
      <c r="E333" s="82" t="s">
        <v>3254</v>
      </c>
      <c r="F333" s="82" t="s">
        <v>3254</v>
      </c>
      <c r="G333" s="82" t="s">
        <v>3254</v>
      </c>
      <c r="H333" s="82" t="s">
        <v>3254</v>
      </c>
      <c r="I333" s="82" t="s">
        <v>126</v>
      </c>
    </row>
    <row r="334" spans="1:9" ht="36">
      <c r="A334" s="81" t="s">
        <v>3794</v>
      </c>
      <c r="B334" s="82" t="s">
        <v>3791</v>
      </c>
      <c r="C334" s="82" t="s">
        <v>127</v>
      </c>
      <c r="D334" s="82" t="s">
        <v>3254</v>
      </c>
      <c r="E334" s="82" t="s">
        <v>3254</v>
      </c>
      <c r="F334" s="82" t="s">
        <v>3254</v>
      </c>
      <c r="G334" s="82" t="s">
        <v>3254</v>
      </c>
      <c r="H334" s="82" t="s">
        <v>3254</v>
      </c>
      <c r="I334" s="82" t="s">
        <v>127</v>
      </c>
    </row>
    <row r="335" spans="1:9">
      <c r="A335" s="81" t="s">
        <v>3795</v>
      </c>
      <c r="B335" s="82" t="s">
        <v>3791</v>
      </c>
      <c r="C335" s="82" t="s">
        <v>128</v>
      </c>
      <c r="D335" s="82" t="s">
        <v>3254</v>
      </c>
      <c r="E335" s="82" t="s">
        <v>3254</v>
      </c>
      <c r="F335" s="82" t="s">
        <v>3254</v>
      </c>
      <c r="G335" s="82" t="s">
        <v>3254</v>
      </c>
      <c r="H335" s="82" t="s">
        <v>3254</v>
      </c>
      <c r="I335" s="82" t="s">
        <v>128</v>
      </c>
    </row>
    <row r="336" spans="1:9" ht="54">
      <c r="A336" s="81" t="s">
        <v>3796</v>
      </c>
      <c r="B336" s="82" t="s">
        <v>3791</v>
      </c>
      <c r="C336" s="82" t="s">
        <v>128</v>
      </c>
      <c r="D336" s="82" t="s">
        <v>132</v>
      </c>
      <c r="E336" s="82" t="s">
        <v>3254</v>
      </c>
      <c r="F336" s="82" t="s">
        <v>3254</v>
      </c>
      <c r="G336" s="82" t="s">
        <v>3254</v>
      </c>
      <c r="H336" s="82" t="s">
        <v>3254</v>
      </c>
      <c r="I336" s="82" t="s">
        <v>132</v>
      </c>
    </row>
    <row r="337" spans="1:9" ht="36">
      <c r="A337" s="81" t="s">
        <v>3797</v>
      </c>
      <c r="B337" s="82" t="s">
        <v>3791</v>
      </c>
      <c r="C337" s="82" t="s">
        <v>128</v>
      </c>
      <c r="D337" s="82" t="s">
        <v>133</v>
      </c>
      <c r="E337" s="82" t="s">
        <v>3254</v>
      </c>
      <c r="F337" s="82" t="s">
        <v>3254</v>
      </c>
      <c r="G337" s="82" t="s">
        <v>3254</v>
      </c>
      <c r="H337" s="82" t="s">
        <v>3254</v>
      </c>
      <c r="I337" s="82" t="s">
        <v>133</v>
      </c>
    </row>
    <row r="338" spans="1:9" ht="36">
      <c r="A338" s="81" t="s">
        <v>3798</v>
      </c>
      <c r="B338" s="82" t="s">
        <v>3791</v>
      </c>
      <c r="C338" s="82" t="s">
        <v>128</v>
      </c>
      <c r="D338" s="82" t="s">
        <v>134</v>
      </c>
      <c r="E338" s="82" t="s">
        <v>3254</v>
      </c>
      <c r="F338" s="82" t="s">
        <v>3254</v>
      </c>
      <c r="G338" s="82" t="s">
        <v>3254</v>
      </c>
      <c r="H338" s="82" t="s">
        <v>3254</v>
      </c>
      <c r="I338" s="82" t="s">
        <v>134</v>
      </c>
    </row>
    <row r="339" spans="1:9" ht="36">
      <c r="A339" s="81" t="s">
        <v>3799</v>
      </c>
      <c r="B339" s="82" t="s">
        <v>3791</v>
      </c>
      <c r="C339" s="82" t="s">
        <v>128</v>
      </c>
      <c r="D339" s="82" t="s">
        <v>135</v>
      </c>
      <c r="E339" s="82" t="s">
        <v>3254</v>
      </c>
      <c r="F339" s="82" t="s">
        <v>3254</v>
      </c>
      <c r="G339" s="82" t="s">
        <v>3254</v>
      </c>
      <c r="H339" s="82" t="s">
        <v>3254</v>
      </c>
      <c r="I339" s="82" t="s">
        <v>135</v>
      </c>
    </row>
    <row r="340" spans="1:9" ht="36">
      <c r="A340" s="81" t="s">
        <v>3800</v>
      </c>
      <c r="B340" s="82" t="s">
        <v>3791</v>
      </c>
      <c r="C340" s="82" t="s">
        <v>128</v>
      </c>
      <c r="D340" s="82" t="s">
        <v>136</v>
      </c>
      <c r="E340" s="82" t="s">
        <v>3254</v>
      </c>
      <c r="F340" s="82" t="s">
        <v>3254</v>
      </c>
      <c r="G340" s="82" t="s">
        <v>3254</v>
      </c>
      <c r="H340" s="82" t="s">
        <v>3254</v>
      </c>
      <c r="I340" s="82" t="s">
        <v>136</v>
      </c>
    </row>
    <row r="341" spans="1:9" ht="36">
      <c r="A341" s="81" t="s">
        <v>3801</v>
      </c>
      <c r="B341" s="82" t="s">
        <v>3791</v>
      </c>
      <c r="C341" s="82" t="s">
        <v>128</v>
      </c>
      <c r="D341" s="82" t="s">
        <v>137</v>
      </c>
      <c r="E341" s="82" t="s">
        <v>3254</v>
      </c>
      <c r="F341" s="82" t="s">
        <v>3254</v>
      </c>
      <c r="G341" s="82" t="s">
        <v>3254</v>
      </c>
      <c r="H341" s="82" t="s">
        <v>3254</v>
      </c>
      <c r="I341" s="82" t="s">
        <v>137</v>
      </c>
    </row>
    <row r="342" spans="1:9" ht="36">
      <c r="A342" s="81" t="s">
        <v>3802</v>
      </c>
      <c r="B342" s="82" t="s">
        <v>3791</v>
      </c>
      <c r="C342" s="82" t="s">
        <v>128</v>
      </c>
      <c r="D342" s="82" t="s">
        <v>137</v>
      </c>
      <c r="E342" s="82" t="s">
        <v>142</v>
      </c>
      <c r="F342" s="82" t="s">
        <v>3254</v>
      </c>
      <c r="G342" s="82" t="s">
        <v>3254</v>
      </c>
      <c r="H342" s="82" t="s">
        <v>3254</v>
      </c>
      <c r="I342" s="82" t="s">
        <v>142</v>
      </c>
    </row>
    <row r="343" spans="1:9" ht="36">
      <c r="A343" s="81" t="s">
        <v>3803</v>
      </c>
      <c r="B343" s="82" t="s">
        <v>3791</v>
      </c>
      <c r="C343" s="82" t="s">
        <v>128</v>
      </c>
      <c r="D343" s="82" t="s">
        <v>137</v>
      </c>
      <c r="E343" s="82" t="s">
        <v>143</v>
      </c>
      <c r="F343" s="82" t="s">
        <v>3254</v>
      </c>
      <c r="G343" s="82" t="s">
        <v>3254</v>
      </c>
      <c r="H343" s="82" t="s">
        <v>3254</v>
      </c>
      <c r="I343" s="82" t="s">
        <v>143</v>
      </c>
    </row>
    <row r="344" spans="1:9" ht="36">
      <c r="A344" s="81" t="s">
        <v>3804</v>
      </c>
      <c r="B344" s="82" t="s">
        <v>3791</v>
      </c>
      <c r="C344" s="82" t="s">
        <v>128</v>
      </c>
      <c r="D344" s="82" t="s">
        <v>137</v>
      </c>
      <c r="E344" s="82" t="s">
        <v>144</v>
      </c>
      <c r="F344" s="82" t="s">
        <v>3254</v>
      </c>
      <c r="G344" s="82" t="s">
        <v>3254</v>
      </c>
      <c r="H344" s="82" t="s">
        <v>3254</v>
      </c>
      <c r="I344" s="82" t="s">
        <v>144</v>
      </c>
    </row>
    <row r="345" spans="1:9" ht="36">
      <c r="A345" s="81" t="s">
        <v>3805</v>
      </c>
      <c r="B345" s="82" t="s">
        <v>3791</v>
      </c>
      <c r="C345" s="82" t="s">
        <v>128</v>
      </c>
      <c r="D345" s="82" t="s">
        <v>137</v>
      </c>
      <c r="E345" s="82" t="s">
        <v>145</v>
      </c>
      <c r="F345" s="82" t="s">
        <v>3254</v>
      </c>
      <c r="G345" s="82" t="s">
        <v>3254</v>
      </c>
      <c r="H345" s="82" t="s">
        <v>3254</v>
      </c>
      <c r="I345" s="82" t="s">
        <v>145</v>
      </c>
    </row>
    <row r="346" spans="1:9" ht="36">
      <c r="A346" s="81" t="s">
        <v>3806</v>
      </c>
      <c r="B346" s="82" t="s">
        <v>3791</v>
      </c>
      <c r="C346" s="82" t="s">
        <v>128</v>
      </c>
      <c r="D346" s="82" t="s">
        <v>137</v>
      </c>
      <c r="E346" s="82" t="s">
        <v>146</v>
      </c>
      <c r="F346" s="82" t="s">
        <v>3254</v>
      </c>
      <c r="G346" s="82" t="s">
        <v>3254</v>
      </c>
      <c r="H346" s="82" t="s">
        <v>3254</v>
      </c>
      <c r="I346" s="82" t="s">
        <v>146</v>
      </c>
    </row>
    <row r="347" spans="1:9" ht="54">
      <c r="A347" s="81" t="s">
        <v>3807</v>
      </c>
      <c r="B347" s="82" t="s">
        <v>3791</v>
      </c>
      <c r="C347" s="82" t="s">
        <v>128</v>
      </c>
      <c r="D347" s="82" t="s">
        <v>138</v>
      </c>
      <c r="E347" s="82" t="s">
        <v>3254</v>
      </c>
      <c r="F347" s="82" t="s">
        <v>3254</v>
      </c>
      <c r="G347" s="82" t="s">
        <v>3254</v>
      </c>
      <c r="H347" s="82" t="s">
        <v>3254</v>
      </c>
      <c r="I347" s="82" t="s">
        <v>138</v>
      </c>
    </row>
    <row r="348" spans="1:9" ht="54">
      <c r="A348" s="81" t="s">
        <v>3808</v>
      </c>
      <c r="B348" s="82" t="s">
        <v>3791</v>
      </c>
      <c r="C348" s="82" t="s">
        <v>128</v>
      </c>
      <c r="D348" s="82" t="s">
        <v>138</v>
      </c>
      <c r="E348" s="82" t="s">
        <v>147</v>
      </c>
      <c r="F348" s="82" t="s">
        <v>3254</v>
      </c>
      <c r="G348" s="82" t="s">
        <v>3254</v>
      </c>
      <c r="H348" s="82" t="s">
        <v>3254</v>
      </c>
      <c r="I348" s="82" t="s">
        <v>147</v>
      </c>
    </row>
    <row r="349" spans="1:9" ht="54">
      <c r="A349" s="81" t="s">
        <v>3809</v>
      </c>
      <c r="B349" s="82" t="s">
        <v>3791</v>
      </c>
      <c r="C349" s="82" t="s">
        <v>128</v>
      </c>
      <c r="D349" s="82" t="s">
        <v>138</v>
      </c>
      <c r="E349" s="82" t="s">
        <v>148</v>
      </c>
      <c r="F349" s="82" t="s">
        <v>3254</v>
      </c>
      <c r="G349" s="82" t="s">
        <v>3254</v>
      </c>
      <c r="H349" s="82" t="s">
        <v>3254</v>
      </c>
      <c r="I349" s="82" t="s">
        <v>148</v>
      </c>
    </row>
    <row r="350" spans="1:9" ht="54">
      <c r="A350" s="81" t="s">
        <v>3810</v>
      </c>
      <c r="B350" s="82" t="s">
        <v>3791</v>
      </c>
      <c r="C350" s="82" t="s">
        <v>129</v>
      </c>
      <c r="D350" s="82" t="s">
        <v>3254</v>
      </c>
      <c r="E350" s="82" t="s">
        <v>3254</v>
      </c>
      <c r="F350" s="82" t="s">
        <v>3254</v>
      </c>
      <c r="G350" s="82" t="s">
        <v>3254</v>
      </c>
      <c r="H350" s="82" t="s">
        <v>3254</v>
      </c>
      <c r="I350" s="82" t="s">
        <v>129</v>
      </c>
    </row>
    <row r="351" spans="1:9" ht="72">
      <c r="A351" s="81" t="s">
        <v>3811</v>
      </c>
      <c r="B351" s="82" t="s">
        <v>3791</v>
      </c>
      <c r="C351" s="82" t="s">
        <v>129</v>
      </c>
      <c r="D351" s="82" t="s">
        <v>139</v>
      </c>
      <c r="E351" s="82" t="s">
        <v>3254</v>
      </c>
      <c r="F351" s="82" t="s">
        <v>3254</v>
      </c>
      <c r="G351" s="82" t="s">
        <v>3254</v>
      </c>
      <c r="H351" s="82" t="s">
        <v>3254</v>
      </c>
      <c r="I351" s="82" t="s">
        <v>139</v>
      </c>
    </row>
    <row r="352" spans="1:9" ht="54">
      <c r="A352" s="81" t="s">
        <v>3812</v>
      </c>
      <c r="B352" s="82" t="s">
        <v>3791</v>
      </c>
      <c r="C352" s="82" t="s">
        <v>129</v>
      </c>
      <c r="D352" s="82" t="s">
        <v>140</v>
      </c>
      <c r="E352" s="82" t="s">
        <v>3254</v>
      </c>
      <c r="F352" s="82" t="s">
        <v>3254</v>
      </c>
      <c r="G352" s="82" t="s">
        <v>3254</v>
      </c>
      <c r="H352" s="82" t="s">
        <v>3254</v>
      </c>
      <c r="I352" s="82" t="s">
        <v>140</v>
      </c>
    </row>
    <row r="353" spans="1:9" ht="72">
      <c r="A353" s="81" t="s">
        <v>3813</v>
      </c>
      <c r="B353" s="82" t="s">
        <v>3791</v>
      </c>
      <c r="C353" s="82" t="s">
        <v>129</v>
      </c>
      <c r="D353" s="82" t="s">
        <v>141</v>
      </c>
      <c r="E353" s="82" t="s">
        <v>3254</v>
      </c>
      <c r="F353" s="82" t="s">
        <v>3254</v>
      </c>
      <c r="G353" s="82" t="s">
        <v>3254</v>
      </c>
      <c r="H353" s="82" t="s">
        <v>3254</v>
      </c>
      <c r="I353" s="82" t="s">
        <v>141</v>
      </c>
    </row>
    <row r="354" spans="1:9" ht="36">
      <c r="A354" s="81" t="s">
        <v>3814</v>
      </c>
      <c r="B354" s="82" t="s">
        <v>3791</v>
      </c>
      <c r="C354" s="82" t="s">
        <v>130</v>
      </c>
      <c r="D354" s="82" t="s">
        <v>3254</v>
      </c>
      <c r="E354" s="82" t="s">
        <v>3254</v>
      </c>
      <c r="F354" s="82" t="s">
        <v>3254</v>
      </c>
      <c r="G354" s="82" t="s">
        <v>3254</v>
      </c>
      <c r="H354" s="82" t="s">
        <v>3254</v>
      </c>
      <c r="I354" s="82" t="s">
        <v>130</v>
      </c>
    </row>
    <row r="355" spans="1:9" ht="36">
      <c r="A355" s="81" t="s">
        <v>3815</v>
      </c>
      <c r="B355" s="82" t="s">
        <v>3791</v>
      </c>
      <c r="C355" s="82" t="s">
        <v>131</v>
      </c>
      <c r="D355" s="82" t="s">
        <v>3254</v>
      </c>
      <c r="E355" s="82" t="s">
        <v>3254</v>
      </c>
      <c r="F355" s="82" t="s">
        <v>3254</v>
      </c>
      <c r="G355" s="82" t="s">
        <v>3254</v>
      </c>
      <c r="H355" s="82" t="s">
        <v>3254</v>
      </c>
      <c r="I355" s="82" t="s">
        <v>131</v>
      </c>
    </row>
    <row r="356" spans="1:9">
      <c r="A356" s="81" t="s">
        <v>3816</v>
      </c>
      <c r="B356" s="82" t="s">
        <v>3817</v>
      </c>
      <c r="C356" s="82" t="s">
        <v>3254</v>
      </c>
      <c r="D356" s="82" t="s">
        <v>3254</v>
      </c>
      <c r="E356" s="82" t="s">
        <v>3254</v>
      </c>
      <c r="F356" s="82" t="s">
        <v>3254</v>
      </c>
      <c r="G356" s="82" t="s">
        <v>3254</v>
      </c>
      <c r="H356" s="82" t="s">
        <v>3254</v>
      </c>
      <c r="I356" s="82" t="s">
        <v>3818</v>
      </c>
    </row>
    <row r="357" spans="1:9">
      <c r="A357" s="81" t="s">
        <v>3819</v>
      </c>
      <c r="B357" s="82" t="s">
        <v>3817</v>
      </c>
      <c r="C357" s="82" t="s">
        <v>47</v>
      </c>
      <c r="D357" s="82" t="s">
        <v>3254</v>
      </c>
      <c r="E357" s="82" t="s">
        <v>3254</v>
      </c>
      <c r="F357" s="82" t="s">
        <v>3254</v>
      </c>
      <c r="G357" s="82" t="s">
        <v>3254</v>
      </c>
      <c r="H357" s="82" t="s">
        <v>3254</v>
      </c>
      <c r="I357" s="82" t="s">
        <v>47</v>
      </c>
    </row>
    <row r="358" spans="1:9" ht="54">
      <c r="A358" s="81" t="s">
        <v>3820</v>
      </c>
      <c r="B358" s="82" t="s">
        <v>3817</v>
      </c>
      <c r="C358" s="82" t="s">
        <v>47</v>
      </c>
      <c r="D358" s="82" t="s">
        <v>48</v>
      </c>
      <c r="E358" s="82" t="s">
        <v>3254</v>
      </c>
      <c r="F358" s="82" t="s">
        <v>3254</v>
      </c>
      <c r="G358" s="82" t="s">
        <v>3254</v>
      </c>
      <c r="H358" s="82" t="s">
        <v>3254</v>
      </c>
      <c r="I358" s="82" t="s">
        <v>48</v>
      </c>
    </row>
    <row r="359" spans="1:9" ht="54">
      <c r="A359" s="81" t="s">
        <v>3821</v>
      </c>
      <c r="B359" s="82" t="s">
        <v>3817</v>
      </c>
      <c r="C359" s="82" t="s">
        <v>47</v>
      </c>
      <c r="D359" s="82" t="s">
        <v>49</v>
      </c>
      <c r="E359" s="82" t="s">
        <v>3254</v>
      </c>
      <c r="F359" s="82" t="s">
        <v>3254</v>
      </c>
      <c r="G359" s="82" t="s">
        <v>3254</v>
      </c>
      <c r="H359" s="82" t="s">
        <v>3254</v>
      </c>
      <c r="I359" s="82" t="s">
        <v>49</v>
      </c>
    </row>
    <row r="360" spans="1:9">
      <c r="A360" s="81" t="s">
        <v>3822</v>
      </c>
      <c r="B360" s="82" t="s">
        <v>3817</v>
      </c>
      <c r="C360" s="82" t="s">
        <v>50</v>
      </c>
      <c r="D360" s="82" t="s">
        <v>3254</v>
      </c>
      <c r="E360" s="82" t="s">
        <v>3254</v>
      </c>
      <c r="F360" s="82" t="s">
        <v>3254</v>
      </c>
      <c r="G360" s="82" t="s">
        <v>3254</v>
      </c>
      <c r="H360" s="82" t="s">
        <v>3254</v>
      </c>
      <c r="I360" s="82" t="s">
        <v>50</v>
      </c>
    </row>
    <row r="361" spans="1:9" ht="36">
      <c r="A361" s="81" t="s">
        <v>3823</v>
      </c>
      <c r="B361" s="82" t="s">
        <v>3817</v>
      </c>
      <c r="C361" s="82" t="s">
        <v>50</v>
      </c>
      <c r="D361" s="82" t="s">
        <v>51</v>
      </c>
      <c r="E361" s="82" t="s">
        <v>3254</v>
      </c>
      <c r="F361" s="82" t="s">
        <v>3254</v>
      </c>
      <c r="G361" s="82" t="s">
        <v>3254</v>
      </c>
      <c r="H361" s="82" t="s">
        <v>3254</v>
      </c>
      <c r="I361" s="82" t="s">
        <v>51</v>
      </c>
    </row>
    <row r="362" spans="1:9" ht="36">
      <c r="A362" s="81" t="s">
        <v>3824</v>
      </c>
      <c r="B362" s="82" t="s">
        <v>3817</v>
      </c>
      <c r="C362" s="82" t="s">
        <v>50</v>
      </c>
      <c r="D362" s="82" t="s">
        <v>52</v>
      </c>
      <c r="E362" s="82" t="s">
        <v>3254</v>
      </c>
      <c r="F362" s="82" t="s">
        <v>3254</v>
      </c>
      <c r="G362" s="82" t="s">
        <v>3254</v>
      </c>
      <c r="H362" s="82" t="s">
        <v>3254</v>
      </c>
      <c r="I362" s="82" t="s">
        <v>52</v>
      </c>
    </row>
    <row r="363" spans="1:9">
      <c r="A363" s="81" t="s">
        <v>3825</v>
      </c>
      <c r="B363" s="82" t="s">
        <v>3817</v>
      </c>
      <c r="C363" s="82" t="s">
        <v>3826</v>
      </c>
      <c r="D363" s="82" t="s">
        <v>3254</v>
      </c>
      <c r="E363" s="82" t="s">
        <v>3254</v>
      </c>
      <c r="F363" s="82" t="s">
        <v>3254</v>
      </c>
      <c r="G363" s="82" t="s">
        <v>3254</v>
      </c>
      <c r="H363" s="82" t="s">
        <v>3254</v>
      </c>
      <c r="I363" s="82" t="s">
        <v>3826</v>
      </c>
    </row>
    <row r="364" spans="1:9">
      <c r="A364" s="81" t="s">
        <v>3827</v>
      </c>
      <c r="B364" s="82" t="s">
        <v>3828</v>
      </c>
      <c r="C364" s="82" t="s">
        <v>3254</v>
      </c>
      <c r="D364" s="82" t="s">
        <v>3254</v>
      </c>
      <c r="E364" s="82" t="s">
        <v>3254</v>
      </c>
      <c r="F364" s="82" t="s">
        <v>3254</v>
      </c>
      <c r="G364" s="82" t="s">
        <v>3254</v>
      </c>
      <c r="H364" s="82" t="s">
        <v>3254</v>
      </c>
      <c r="I364" s="82" t="s">
        <v>3829</v>
      </c>
    </row>
    <row r="365" spans="1:9">
      <c r="A365" s="81" t="s">
        <v>3830</v>
      </c>
      <c r="B365" s="82" t="s">
        <v>3828</v>
      </c>
      <c r="C365" s="82" t="s">
        <v>3831</v>
      </c>
      <c r="D365" s="82" t="s">
        <v>3254</v>
      </c>
      <c r="E365" s="82" t="s">
        <v>3254</v>
      </c>
      <c r="F365" s="82" t="s">
        <v>3254</v>
      </c>
      <c r="G365" s="82" t="s">
        <v>3254</v>
      </c>
      <c r="H365" s="82" t="s">
        <v>3254</v>
      </c>
      <c r="I365" s="82" t="s">
        <v>3831</v>
      </c>
    </row>
    <row r="366" spans="1:9" ht="36">
      <c r="A366" s="81" t="s">
        <v>3832</v>
      </c>
      <c r="B366" s="82" t="s">
        <v>3828</v>
      </c>
      <c r="C366" s="82" t="s">
        <v>3831</v>
      </c>
      <c r="D366" s="82" t="s">
        <v>3833</v>
      </c>
      <c r="E366" s="82" t="s">
        <v>3254</v>
      </c>
      <c r="F366" s="82" t="s">
        <v>3254</v>
      </c>
      <c r="G366" s="82" t="s">
        <v>3254</v>
      </c>
      <c r="H366" s="82" t="s">
        <v>3254</v>
      </c>
      <c r="I366" s="82" t="s">
        <v>3833</v>
      </c>
    </row>
    <row r="367" spans="1:9" ht="36">
      <c r="A367" s="81" t="s">
        <v>3834</v>
      </c>
      <c r="B367" s="82" t="s">
        <v>3828</v>
      </c>
      <c r="C367" s="82" t="s">
        <v>3831</v>
      </c>
      <c r="D367" s="82" t="s">
        <v>3833</v>
      </c>
      <c r="E367" s="82" t="s">
        <v>3835</v>
      </c>
      <c r="F367" s="82" t="s">
        <v>3254</v>
      </c>
      <c r="G367" s="82" t="s">
        <v>3254</v>
      </c>
      <c r="H367" s="82" t="s">
        <v>3254</v>
      </c>
      <c r="I367" s="82" t="s">
        <v>3835</v>
      </c>
    </row>
    <row r="368" spans="1:9" ht="72">
      <c r="A368" s="81" t="s">
        <v>3836</v>
      </c>
      <c r="B368" s="82" t="s">
        <v>3828</v>
      </c>
      <c r="C368" s="82" t="s">
        <v>3831</v>
      </c>
      <c r="D368" s="82" t="s">
        <v>3833</v>
      </c>
      <c r="E368" s="82" t="s">
        <v>3835</v>
      </c>
      <c r="F368" s="82" t="s">
        <v>3837</v>
      </c>
      <c r="G368" s="82" t="s">
        <v>3254</v>
      </c>
      <c r="H368" s="82" t="s">
        <v>3254</v>
      </c>
      <c r="I368" s="82" t="s">
        <v>3837</v>
      </c>
    </row>
    <row r="369" spans="1:9" ht="54">
      <c r="A369" s="81" t="s">
        <v>3838</v>
      </c>
      <c r="B369" s="82" t="s">
        <v>3828</v>
      </c>
      <c r="C369" s="82" t="s">
        <v>3831</v>
      </c>
      <c r="D369" s="82" t="s">
        <v>3833</v>
      </c>
      <c r="E369" s="82" t="s">
        <v>3835</v>
      </c>
      <c r="F369" s="82" t="s">
        <v>3839</v>
      </c>
      <c r="G369" s="82" t="s">
        <v>3254</v>
      </c>
      <c r="H369" s="82" t="s">
        <v>3254</v>
      </c>
      <c r="I369" s="82" t="s">
        <v>3839</v>
      </c>
    </row>
    <row r="370" spans="1:9" ht="54">
      <c r="A370" s="81" t="s">
        <v>3840</v>
      </c>
      <c r="B370" s="82" t="s">
        <v>3828</v>
      </c>
      <c r="C370" s="82" t="s">
        <v>3831</v>
      </c>
      <c r="D370" s="82" t="s">
        <v>3833</v>
      </c>
      <c r="E370" s="82" t="s">
        <v>3835</v>
      </c>
      <c r="F370" s="82" t="s">
        <v>3841</v>
      </c>
      <c r="G370" s="82" t="s">
        <v>3254</v>
      </c>
      <c r="H370" s="82" t="s">
        <v>3254</v>
      </c>
      <c r="I370" s="82" t="s">
        <v>3841</v>
      </c>
    </row>
    <row r="371" spans="1:9" ht="54">
      <c r="A371" s="81" t="s">
        <v>3842</v>
      </c>
      <c r="B371" s="82" t="s">
        <v>3828</v>
      </c>
      <c r="C371" s="82" t="s">
        <v>3831</v>
      </c>
      <c r="D371" s="82" t="s">
        <v>3833</v>
      </c>
      <c r="E371" s="82" t="s">
        <v>3835</v>
      </c>
      <c r="F371" s="82" t="s">
        <v>3843</v>
      </c>
      <c r="G371" s="82" t="s">
        <v>3254</v>
      </c>
      <c r="H371" s="82" t="s">
        <v>3254</v>
      </c>
      <c r="I371" s="82" t="s">
        <v>3843</v>
      </c>
    </row>
    <row r="372" spans="1:9" ht="54">
      <c r="A372" s="81" t="s">
        <v>3844</v>
      </c>
      <c r="B372" s="82" t="s">
        <v>3828</v>
      </c>
      <c r="C372" s="82" t="s">
        <v>3831</v>
      </c>
      <c r="D372" s="82" t="s">
        <v>3833</v>
      </c>
      <c r="E372" s="82" t="s">
        <v>3845</v>
      </c>
      <c r="F372" s="82" t="s">
        <v>3254</v>
      </c>
      <c r="G372" s="82" t="s">
        <v>3254</v>
      </c>
      <c r="H372" s="82" t="s">
        <v>3254</v>
      </c>
      <c r="I372" s="82" t="s">
        <v>3845</v>
      </c>
    </row>
    <row r="373" spans="1:9" ht="72">
      <c r="A373" s="81" t="s">
        <v>3846</v>
      </c>
      <c r="B373" s="82" t="s">
        <v>3828</v>
      </c>
      <c r="C373" s="82" t="s">
        <v>3831</v>
      </c>
      <c r="D373" s="82" t="s">
        <v>3847</v>
      </c>
      <c r="E373" s="82" t="s">
        <v>3254</v>
      </c>
      <c r="F373" s="82" t="s">
        <v>3254</v>
      </c>
      <c r="G373" s="82" t="s">
        <v>3254</v>
      </c>
      <c r="H373" s="82" t="s">
        <v>3254</v>
      </c>
      <c r="I373" s="82" t="s">
        <v>3847</v>
      </c>
    </row>
    <row r="374" spans="1:9" ht="72">
      <c r="A374" s="81" t="s">
        <v>3848</v>
      </c>
      <c r="B374" s="82" t="s">
        <v>3828</v>
      </c>
      <c r="C374" s="82" t="s">
        <v>3831</v>
      </c>
      <c r="D374" s="82" t="s">
        <v>3847</v>
      </c>
      <c r="E374" s="82" t="s">
        <v>3849</v>
      </c>
      <c r="F374" s="82" t="s">
        <v>3254</v>
      </c>
      <c r="G374" s="82" t="s">
        <v>3254</v>
      </c>
      <c r="H374" s="82" t="s">
        <v>3254</v>
      </c>
      <c r="I374" s="82" t="s">
        <v>3849</v>
      </c>
    </row>
    <row r="375" spans="1:9" ht="72">
      <c r="A375" s="81" t="s">
        <v>3850</v>
      </c>
      <c r="B375" s="82" t="s">
        <v>3828</v>
      </c>
      <c r="C375" s="82" t="s">
        <v>3831</v>
      </c>
      <c r="D375" s="82" t="s">
        <v>3847</v>
      </c>
      <c r="E375" s="82" t="s">
        <v>3851</v>
      </c>
      <c r="F375" s="82" t="s">
        <v>3254</v>
      </c>
      <c r="G375" s="82" t="s">
        <v>3254</v>
      </c>
      <c r="H375" s="82" t="s">
        <v>3254</v>
      </c>
      <c r="I375" s="82" t="s">
        <v>3851</v>
      </c>
    </row>
    <row r="376" spans="1:9" ht="72">
      <c r="A376" s="81" t="s">
        <v>3852</v>
      </c>
      <c r="B376" s="82" t="s">
        <v>3828</v>
      </c>
      <c r="C376" s="82" t="s">
        <v>3831</v>
      </c>
      <c r="D376" s="82" t="s">
        <v>3847</v>
      </c>
      <c r="E376" s="82" t="s">
        <v>3853</v>
      </c>
      <c r="F376" s="82" t="s">
        <v>3254</v>
      </c>
      <c r="G376" s="82" t="s">
        <v>3254</v>
      </c>
      <c r="H376" s="82" t="s">
        <v>3254</v>
      </c>
      <c r="I376" s="82" t="s">
        <v>3853</v>
      </c>
    </row>
    <row r="377" spans="1:9" ht="72">
      <c r="A377" s="81" t="s">
        <v>3854</v>
      </c>
      <c r="B377" s="82" t="s">
        <v>3828</v>
      </c>
      <c r="C377" s="82" t="s">
        <v>3831</v>
      </c>
      <c r="D377" s="82" t="s">
        <v>3847</v>
      </c>
      <c r="E377" s="82" t="s">
        <v>3855</v>
      </c>
      <c r="F377" s="82" t="s">
        <v>3254</v>
      </c>
      <c r="G377" s="82" t="s">
        <v>3254</v>
      </c>
      <c r="H377" s="82" t="s">
        <v>3254</v>
      </c>
      <c r="I377" s="82" t="s">
        <v>3855</v>
      </c>
    </row>
    <row r="378" spans="1:9" ht="72">
      <c r="A378" s="81" t="s">
        <v>3856</v>
      </c>
      <c r="B378" s="82" t="s">
        <v>3828</v>
      </c>
      <c r="C378" s="82" t="s">
        <v>3831</v>
      </c>
      <c r="D378" s="82" t="s">
        <v>3847</v>
      </c>
      <c r="E378" s="82" t="s">
        <v>3855</v>
      </c>
      <c r="F378" s="82" t="s">
        <v>3857</v>
      </c>
      <c r="G378" s="82" t="s">
        <v>3254</v>
      </c>
      <c r="H378" s="82" t="s">
        <v>3254</v>
      </c>
      <c r="I378" s="82" t="s">
        <v>3857</v>
      </c>
    </row>
    <row r="379" spans="1:9" ht="72">
      <c r="A379" s="81" t="s">
        <v>3858</v>
      </c>
      <c r="B379" s="82" t="s">
        <v>3828</v>
      </c>
      <c r="C379" s="82" t="s">
        <v>3831</v>
      </c>
      <c r="D379" s="82" t="s">
        <v>3847</v>
      </c>
      <c r="E379" s="82" t="s">
        <v>3855</v>
      </c>
      <c r="F379" s="82" t="s">
        <v>3859</v>
      </c>
      <c r="G379" s="82" t="s">
        <v>3254</v>
      </c>
      <c r="H379" s="82" t="s">
        <v>3254</v>
      </c>
      <c r="I379" s="82" t="s">
        <v>3859</v>
      </c>
    </row>
    <row r="380" spans="1:9" ht="72">
      <c r="A380" s="81" t="s">
        <v>3860</v>
      </c>
      <c r="B380" s="82" t="s">
        <v>3828</v>
      </c>
      <c r="C380" s="82" t="s">
        <v>3831</v>
      </c>
      <c r="D380" s="82" t="s">
        <v>3847</v>
      </c>
      <c r="E380" s="82" t="s">
        <v>3855</v>
      </c>
      <c r="F380" s="82" t="s">
        <v>3859</v>
      </c>
      <c r="G380" s="82" t="s">
        <v>3861</v>
      </c>
      <c r="H380" s="82" t="s">
        <v>3254</v>
      </c>
      <c r="I380" s="82" t="s">
        <v>3861</v>
      </c>
    </row>
    <row r="381" spans="1:9" ht="72">
      <c r="A381" s="81" t="s">
        <v>3862</v>
      </c>
      <c r="B381" s="82" t="s">
        <v>3828</v>
      </c>
      <c r="C381" s="82" t="s">
        <v>3831</v>
      </c>
      <c r="D381" s="82" t="s">
        <v>3847</v>
      </c>
      <c r="E381" s="82" t="s">
        <v>3855</v>
      </c>
      <c r="F381" s="82" t="s">
        <v>3859</v>
      </c>
      <c r="G381" s="82" t="s">
        <v>3863</v>
      </c>
      <c r="H381" s="82" t="s">
        <v>3254</v>
      </c>
      <c r="I381" s="82" t="s">
        <v>3863</v>
      </c>
    </row>
    <row r="382" spans="1:9" ht="72">
      <c r="A382" s="81" t="s">
        <v>3864</v>
      </c>
      <c r="B382" s="82" t="s">
        <v>3828</v>
      </c>
      <c r="C382" s="82" t="s">
        <v>3831</v>
      </c>
      <c r="D382" s="82" t="s">
        <v>3847</v>
      </c>
      <c r="E382" s="82" t="s">
        <v>3855</v>
      </c>
      <c r="F382" s="82" t="s">
        <v>3865</v>
      </c>
      <c r="G382" s="82" t="s">
        <v>3254</v>
      </c>
      <c r="H382" s="82" t="s">
        <v>3254</v>
      </c>
      <c r="I382" s="82" t="s">
        <v>3865</v>
      </c>
    </row>
    <row r="383" spans="1:9" ht="72">
      <c r="A383" s="81" t="s">
        <v>3866</v>
      </c>
      <c r="B383" s="82" t="s">
        <v>3828</v>
      </c>
      <c r="C383" s="82" t="s">
        <v>3831</v>
      </c>
      <c r="D383" s="82" t="s">
        <v>3847</v>
      </c>
      <c r="E383" s="82" t="s">
        <v>3855</v>
      </c>
      <c r="F383" s="82" t="s">
        <v>3865</v>
      </c>
      <c r="G383" s="82" t="s">
        <v>3867</v>
      </c>
      <c r="H383" s="82" t="s">
        <v>3254</v>
      </c>
      <c r="I383" s="82" t="s">
        <v>3867</v>
      </c>
    </row>
    <row r="384" spans="1:9" ht="72">
      <c r="A384" s="81" t="s">
        <v>3868</v>
      </c>
      <c r="B384" s="82" t="s">
        <v>3828</v>
      </c>
      <c r="C384" s="82" t="s">
        <v>3831</v>
      </c>
      <c r="D384" s="82" t="s">
        <v>3847</v>
      </c>
      <c r="E384" s="82" t="s">
        <v>3855</v>
      </c>
      <c r="F384" s="82" t="s">
        <v>3865</v>
      </c>
      <c r="G384" s="82" t="s">
        <v>3869</v>
      </c>
      <c r="H384" s="82" t="s">
        <v>3254</v>
      </c>
      <c r="I384" s="82" t="s">
        <v>3869</v>
      </c>
    </row>
    <row r="385" spans="1:9" ht="72">
      <c r="A385" s="81" t="s">
        <v>3870</v>
      </c>
      <c r="B385" s="82" t="s">
        <v>3828</v>
      </c>
      <c r="C385" s="82" t="s">
        <v>3831</v>
      </c>
      <c r="D385" s="82" t="s">
        <v>3847</v>
      </c>
      <c r="E385" s="82" t="s">
        <v>3855</v>
      </c>
      <c r="F385" s="82" t="s">
        <v>3865</v>
      </c>
      <c r="G385" s="82" t="s">
        <v>3871</v>
      </c>
      <c r="H385" s="82" t="s">
        <v>3254</v>
      </c>
      <c r="I385" s="82" t="s">
        <v>3871</v>
      </c>
    </row>
    <row r="386" spans="1:9" ht="72">
      <c r="A386" s="81" t="s">
        <v>3872</v>
      </c>
      <c r="B386" s="82" t="s">
        <v>3828</v>
      </c>
      <c r="C386" s="82" t="s">
        <v>3831</v>
      </c>
      <c r="D386" s="82" t="s">
        <v>3847</v>
      </c>
      <c r="E386" s="82" t="s">
        <v>3855</v>
      </c>
      <c r="F386" s="82" t="s">
        <v>3873</v>
      </c>
      <c r="G386" s="82" t="s">
        <v>3254</v>
      </c>
      <c r="H386" s="82" t="s">
        <v>3254</v>
      </c>
      <c r="I386" s="82" t="s">
        <v>3873</v>
      </c>
    </row>
    <row r="387" spans="1:9" ht="36">
      <c r="A387" s="81" t="s">
        <v>3874</v>
      </c>
      <c r="B387" s="82" t="s">
        <v>3828</v>
      </c>
      <c r="C387" s="82" t="s">
        <v>3831</v>
      </c>
      <c r="D387" s="82" t="s">
        <v>3875</v>
      </c>
      <c r="E387" s="82" t="s">
        <v>3254</v>
      </c>
      <c r="F387" s="82" t="s">
        <v>3254</v>
      </c>
      <c r="G387" s="82" t="s">
        <v>3254</v>
      </c>
      <c r="H387" s="82" t="s">
        <v>3254</v>
      </c>
      <c r="I387" s="82" t="s">
        <v>3875</v>
      </c>
    </row>
    <row r="388" spans="1:9" ht="54">
      <c r="A388" s="81" t="s">
        <v>3876</v>
      </c>
      <c r="B388" s="82" t="s">
        <v>3828</v>
      </c>
      <c r="C388" s="82" t="s">
        <v>3831</v>
      </c>
      <c r="D388" s="82" t="s">
        <v>3875</v>
      </c>
      <c r="E388" s="82" t="s">
        <v>3877</v>
      </c>
      <c r="F388" s="82" t="s">
        <v>3254</v>
      </c>
      <c r="G388" s="82" t="s">
        <v>3254</v>
      </c>
      <c r="H388" s="82" t="s">
        <v>3254</v>
      </c>
      <c r="I388" s="82" t="s">
        <v>3877</v>
      </c>
    </row>
    <row r="389" spans="1:9" ht="108">
      <c r="A389" s="81" t="s">
        <v>3878</v>
      </c>
      <c r="B389" s="82" t="s">
        <v>3828</v>
      </c>
      <c r="C389" s="82" t="s">
        <v>3831</v>
      </c>
      <c r="D389" s="82" t="s">
        <v>3875</v>
      </c>
      <c r="E389" s="82" t="s">
        <v>3879</v>
      </c>
      <c r="F389" s="82" t="s">
        <v>3254</v>
      </c>
      <c r="G389" s="82" t="s">
        <v>3254</v>
      </c>
      <c r="H389" s="82" t="s">
        <v>3254</v>
      </c>
      <c r="I389" s="82" t="s">
        <v>3879</v>
      </c>
    </row>
    <row r="390" spans="1:9" ht="36">
      <c r="A390" s="81" t="s">
        <v>3880</v>
      </c>
      <c r="B390" s="82" t="s">
        <v>3828</v>
      </c>
      <c r="C390" s="82" t="s">
        <v>3831</v>
      </c>
      <c r="D390" s="82" t="s">
        <v>3875</v>
      </c>
      <c r="E390" s="82" t="s">
        <v>3881</v>
      </c>
      <c r="F390" s="82" t="s">
        <v>3254</v>
      </c>
      <c r="G390" s="82" t="s">
        <v>3254</v>
      </c>
      <c r="H390" s="82" t="s">
        <v>3254</v>
      </c>
      <c r="I390" s="82" t="s">
        <v>3881</v>
      </c>
    </row>
    <row r="391" spans="1:9" ht="36">
      <c r="A391" s="81" t="s">
        <v>3882</v>
      </c>
      <c r="B391" s="82" t="s">
        <v>3828</v>
      </c>
      <c r="C391" s="82" t="s">
        <v>3831</v>
      </c>
      <c r="D391" s="82" t="s">
        <v>3875</v>
      </c>
      <c r="E391" s="82" t="s">
        <v>3883</v>
      </c>
      <c r="F391" s="82" t="s">
        <v>3254</v>
      </c>
      <c r="G391" s="82" t="s">
        <v>3254</v>
      </c>
      <c r="H391" s="82" t="s">
        <v>3254</v>
      </c>
      <c r="I391" s="82" t="s">
        <v>3883</v>
      </c>
    </row>
    <row r="392" spans="1:9" ht="54">
      <c r="A392" s="81" t="s">
        <v>3884</v>
      </c>
      <c r="B392" s="82" t="s">
        <v>3828</v>
      </c>
      <c r="C392" s="82" t="s">
        <v>3831</v>
      </c>
      <c r="D392" s="82" t="s">
        <v>3875</v>
      </c>
      <c r="E392" s="82" t="s">
        <v>3885</v>
      </c>
      <c r="F392" s="82" t="s">
        <v>3254</v>
      </c>
      <c r="G392" s="82" t="s">
        <v>3254</v>
      </c>
      <c r="H392" s="82" t="s">
        <v>3254</v>
      </c>
      <c r="I392" s="82" t="s">
        <v>3885</v>
      </c>
    </row>
    <row r="393" spans="1:9" ht="54">
      <c r="A393" s="81" t="s">
        <v>3886</v>
      </c>
      <c r="B393" s="82" t="s">
        <v>3828</v>
      </c>
      <c r="C393" s="82" t="s">
        <v>3831</v>
      </c>
      <c r="D393" s="82" t="s">
        <v>3875</v>
      </c>
      <c r="E393" s="82" t="s">
        <v>3887</v>
      </c>
      <c r="F393" s="82" t="s">
        <v>3254</v>
      </c>
      <c r="G393" s="82" t="s">
        <v>3254</v>
      </c>
      <c r="H393" s="82" t="s">
        <v>3254</v>
      </c>
      <c r="I393" s="82" t="s">
        <v>3887</v>
      </c>
    </row>
    <row r="394" spans="1:9" ht="54">
      <c r="A394" s="81" t="s">
        <v>3888</v>
      </c>
      <c r="B394" s="82" t="s">
        <v>3828</v>
      </c>
      <c r="C394" s="82" t="s">
        <v>3831</v>
      </c>
      <c r="D394" s="82" t="s">
        <v>3875</v>
      </c>
      <c r="E394" s="82" t="s">
        <v>3887</v>
      </c>
      <c r="F394" s="82" t="s">
        <v>3889</v>
      </c>
      <c r="G394" s="82" t="s">
        <v>3254</v>
      </c>
      <c r="H394" s="82" t="s">
        <v>3254</v>
      </c>
      <c r="I394" s="82" t="s">
        <v>3889</v>
      </c>
    </row>
    <row r="395" spans="1:9" ht="54">
      <c r="A395" s="81" t="s">
        <v>3890</v>
      </c>
      <c r="B395" s="82" t="s">
        <v>3828</v>
      </c>
      <c r="C395" s="82" t="s">
        <v>3831</v>
      </c>
      <c r="D395" s="82" t="s">
        <v>3875</v>
      </c>
      <c r="E395" s="82" t="s">
        <v>3891</v>
      </c>
      <c r="F395" s="82" t="s">
        <v>3254</v>
      </c>
      <c r="G395" s="82" t="s">
        <v>3254</v>
      </c>
      <c r="H395" s="82" t="s">
        <v>3254</v>
      </c>
      <c r="I395" s="82" t="s">
        <v>3891</v>
      </c>
    </row>
    <row r="396" spans="1:9" ht="54">
      <c r="A396" s="81" t="s">
        <v>3892</v>
      </c>
      <c r="B396" s="82" t="s">
        <v>3828</v>
      </c>
      <c r="C396" s="82" t="s">
        <v>3831</v>
      </c>
      <c r="D396" s="82" t="s">
        <v>3875</v>
      </c>
      <c r="E396" s="82" t="s">
        <v>3891</v>
      </c>
      <c r="F396" s="82" t="s">
        <v>3893</v>
      </c>
      <c r="G396" s="82" t="s">
        <v>3254</v>
      </c>
      <c r="H396" s="82" t="s">
        <v>3254</v>
      </c>
      <c r="I396" s="82" t="s">
        <v>3893</v>
      </c>
    </row>
    <row r="397" spans="1:9" ht="54">
      <c r="A397" s="81" t="s">
        <v>3894</v>
      </c>
      <c r="B397" s="82" t="s">
        <v>3828</v>
      </c>
      <c r="C397" s="82" t="s">
        <v>3831</v>
      </c>
      <c r="D397" s="82" t="s">
        <v>3875</v>
      </c>
      <c r="E397" s="82" t="s">
        <v>3891</v>
      </c>
      <c r="F397" s="82" t="s">
        <v>3895</v>
      </c>
      <c r="G397" s="82" t="s">
        <v>3254</v>
      </c>
      <c r="H397" s="82" t="s">
        <v>3254</v>
      </c>
      <c r="I397" s="82" t="s">
        <v>3895</v>
      </c>
    </row>
    <row r="398" spans="1:9" ht="72">
      <c r="A398" s="81" t="s">
        <v>3896</v>
      </c>
      <c r="B398" s="82" t="s">
        <v>3828</v>
      </c>
      <c r="C398" s="82" t="s">
        <v>3831</v>
      </c>
      <c r="D398" s="82" t="s">
        <v>3875</v>
      </c>
      <c r="E398" s="82" t="s">
        <v>3897</v>
      </c>
      <c r="F398" s="82" t="s">
        <v>3254</v>
      </c>
      <c r="G398" s="82" t="s">
        <v>3254</v>
      </c>
      <c r="H398" s="82" t="s">
        <v>3254</v>
      </c>
      <c r="I398" s="82" t="s">
        <v>3897</v>
      </c>
    </row>
    <row r="399" spans="1:9" ht="72">
      <c r="A399" s="81" t="s">
        <v>3898</v>
      </c>
      <c r="B399" s="82" t="s">
        <v>3828</v>
      </c>
      <c r="C399" s="82" t="s">
        <v>3831</v>
      </c>
      <c r="D399" s="82" t="s">
        <v>3875</v>
      </c>
      <c r="E399" s="82" t="s">
        <v>3897</v>
      </c>
      <c r="F399" s="82" t="s">
        <v>3899</v>
      </c>
      <c r="G399" s="82" t="s">
        <v>3254</v>
      </c>
      <c r="H399" s="82" t="s">
        <v>3254</v>
      </c>
      <c r="I399" s="82" t="s">
        <v>3899</v>
      </c>
    </row>
    <row r="400" spans="1:9" ht="72">
      <c r="A400" s="81" t="s">
        <v>3900</v>
      </c>
      <c r="B400" s="82" t="s">
        <v>3828</v>
      </c>
      <c r="C400" s="82" t="s">
        <v>3831</v>
      </c>
      <c r="D400" s="82" t="s">
        <v>3875</v>
      </c>
      <c r="E400" s="82" t="s">
        <v>3901</v>
      </c>
      <c r="F400" s="82" t="s">
        <v>3254</v>
      </c>
      <c r="G400" s="82" t="s">
        <v>3254</v>
      </c>
      <c r="H400" s="82" t="s">
        <v>3254</v>
      </c>
      <c r="I400" s="82" t="s">
        <v>3901</v>
      </c>
    </row>
    <row r="401" spans="1:9" ht="36">
      <c r="A401" s="81" t="s">
        <v>3902</v>
      </c>
      <c r="B401" s="82" t="s">
        <v>3828</v>
      </c>
      <c r="C401" s="82" t="s">
        <v>3831</v>
      </c>
      <c r="D401" s="82" t="s">
        <v>3875</v>
      </c>
      <c r="E401" s="82" t="s">
        <v>3903</v>
      </c>
      <c r="F401" s="82" t="s">
        <v>3254</v>
      </c>
      <c r="G401" s="82" t="s">
        <v>3254</v>
      </c>
      <c r="H401" s="82" t="s">
        <v>3254</v>
      </c>
      <c r="I401" s="82" t="s">
        <v>3903</v>
      </c>
    </row>
    <row r="402" spans="1:9" ht="90">
      <c r="A402" s="81" t="s">
        <v>3904</v>
      </c>
      <c r="B402" s="82" t="s">
        <v>3828</v>
      </c>
      <c r="C402" s="82" t="s">
        <v>3831</v>
      </c>
      <c r="D402" s="82" t="s">
        <v>3875</v>
      </c>
      <c r="E402" s="82" t="s">
        <v>3905</v>
      </c>
      <c r="F402" s="82" t="s">
        <v>3254</v>
      </c>
      <c r="G402" s="82" t="s">
        <v>3254</v>
      </c>
      <c r="H402" s="82" t="s">
        <v>3254</v>
      </c>
      <c r="I402" s="82" t="s">
        <v>3905</v>
      </c>
    </row>
    <row r="403" spans="1:9" ht="36">
      <c r="A403" s="81" t="s">
        <v>3906</v>
      </c>
      <c r="B403" s="82" t="s">
        <v>3828</v>
      </c>
      <c r="C403" s="82" t="s">
        <v>3831</v>
      </c>
      <c r="D403" s="82" t="s">
        <v>3875</v>
      </c>
      <c r="E403" s="82" t="s">
        <v>3907</v>
      </c>
      <c r="F403" s="82" t="s">
        <v>3254</v>
      </c>
      <c r="G403" s="82" t="s">
        <v>3254</v>
      </c>
      <c r="H403" s="82" t="s">
        <v>3254</v>
      </c>
      <c r="I403" s="82" t="s">
        <v>3907</v>
      </c>
    </row>
    <row r="404" spans="1:9" ht="54">
      <c r="A404" s="81" t="s">
        <v>3908</v>
      </c>
      <c r="B404" s="82" t="s">
        <v>3828</v>
      </c>
      <c r="C404" s="82" t="s">
        <v>3831</v>
      </c>
      <c r="D404" s="82" t="s">
        <v>3875</v>
      </c>
      <c r="E404" s="82" t="s">
        <v>3907</v>
      </c>
      <c r="F404" s="82" t="s">
        <v>3909</v>
      </c>
      <c r="G404" s="82" t="s">
        <v>3254</v>
      </c>
      <c r="H404" s="82" t="s">
        <v>3254</v>
      </c>
      <c r="I404" s="82" t="s">
        <v>3909</v>
      </c>
    </row>
    <row r="405" spans="1:9" ht="54">
      <c r="A405" s="81" t="s">
        <v>3910</v>
      </c>
      <c r="B405" s="82" t="s">
        <v>3828</v>
      </c>
      <c r="C405" s="82" t="s">
        <v>3831</v>
      </c>
      <c r="D405" s="82" t="s">
        <v>3875</v>
      </c>
      <c r="E405" s="82" t="s">
        <v>3907</v>
      </c>
      <c r="F405" s="82" t="s">
        <v>3911</v>
      </c>
      <c r="G405" s="82" t="s">
        <v>3254</v>
      </c>
      <c r="H405" s="82" t="s">
        <v>3254</v>
      </c>
      <c r="I405" s="82" t="s">
        <v>3911</v>
      </c>
    </row>
    <row r="406" spans="1:9" ht="36">
      <c r="A406" s="81" t="s">
        <v>3912</v>
      </c>
      <c r="B406" s="82" t="s">
        <v>3828</v>
      </c>
      <c r="C406" s="82" t="s">
        <v>3831</v>
      </c>
      <c r="D406" s="82" t="s">
        <v>3875</v>
      </c>
      <c r="E406" s="82" t="s">
        <v>3907</v>
      </c>
      <c r="F406" s="82" t="s">
        <v>3913</v>
      </c>
      <c r="G406" s="82" t="s">
        <v>3254</v>
      </c>
      <c r="H406" s="82" t="s">
        <v>3254</v>
      </c>
      <c r="I406" s="82" t="s">
        <v>3913</v>
      </c>
    </row>
    <row r="407" spans="1:9" ht="36">
      <c r="A407" s="81" t="s">
        <v>3914</v>
      </c>
      <c r="B407" s="82" t="s">
        <v>3828</v>
      </c>
      <c r="C407" s="82" t="s">
        <v>3831</v>
      </c>
      <c r="D407" s="82" t="s">
        <v>3875</v>
      </c>
      <c r="E407" s="82" t="s">
        <v>3915</v>
      </c>
      <c r="F407" s="82" t="s">
        <v>3254</v>
      </c>
      <c r="G407" s="82" t="s">
        <v>3254</v>
      </c>
      <c r="H407" s="82" t="s">
        <v>3254</v>
      </c>
      <c r="I407" s="82" t="s">
        <v>3915</v>
      </c>
    </row>
    <row r="408" spans="1:9" ht="36">
      <c r="A408" s="81" t="s">
        <v>3916</v>
      </c>
      <c r="B408" s="82" t="s">
        <v>3828</v>
      </c>
      <c r="C408" s="82" t="s">
        <v>3831</v>
      </c>
      <c r="D408" s="82" t="s">
        <v>3875</v>
      </c>
      <c r="E408" s="82" t="s">
        <v>3917</v>
      </c>
      <c r="F408" s="82" t="s">
        <v>3254</v>
      </c>
      <c r="G408" s="82" t="s">
        <v>3254</v>
      </c>
      <c r="H408" s="82" t="s">
        <v>3254</v>
      </c>
      <c r="I408" s="82" t="s">
        <v>3917</v>
      </c>
    </row>
    <row r="409" spans="1:9" ht="36">
      <c r="A409" s="81" t="s">
        <v>3918</v>
      </c>
      <c r="B409" s="82" t="s">
        <v>3828</v>
      </c>
      <c r="C409" s="82" t="s">
        <v>3831</v>
      </c>
      <c r="D409" s="82" t="s">
        <v>3875</v>
      </c>
      <c r="E409" s="82" t="s">
        <v>3917</v>
      </c>
      <c r="F409" s="82" t="s">
        <v>3919</v>
      </c>
      <c r="G409" s="82" t="s">
        <v>3254</v>
      </c>
      <c r="H409" s="82" t="s">
        <v>3254</v>
      </c>
      <c r="I409" s="82" t="s">
        <v>3919</v>
      </c>
    </row>
    <row r="410" spans="1:9" ht="36">
      <c r="A410" s="81" t="s">
        <v>3920</v>
      </c>
      <c r="B410" s="82" t="s">
        <v>3828</v>
      </c>
      <c r="C410" s="82" t="s">
        <v>3831</v>
      </c>
      <c r="D410" s="82" t="s">
        <v>3875</v>
      </c>
      <c r="E410" s="82" t="s">
        <v>3917</v>
      </c>
      <c r="F410" s="82" t="s">
        <v>3921</v>
      </c>
      <c r="G410" s="82" t="s">
        <v>3254</v>
      </c>
      <c r="H410" s="82" t="s">
        <v>3254</v>
      </c>
      <c r="I410" s="82" t="s">
        <v>3921</v>
      </c>
    </row>
    <row r="411" spans="1:9" ht="36">
      <c r="A411" s="81" t="s">
        <v>3922</v>
      </c>
      <c r="B411" s="82" t="s">
        <v>3828</v>
      </c>
      <c r="C411" s="82" t="s">
        <v>3831</v>
      </c>
      <c r="D411" s="82" t="s">
        <v>3875</v>
      </c>
      <c r="E411" s="82" t="s">
        <v>3917</v>
      </c>
      <c r="F411" s="82" t="s">
        <v>3923</v>
      </c>
      <c r="G411" s="82" t="s">
        <v>3254</v>
      </c>
      <c r="H411" s="82" t="s">
        <v>3254</v>
      </c>
      <c r="I411" s="82" t="s">
        <v>3923</v>
      </c>
    </row>
    <row r="412" spans="1:9" ht="54">
      <c r="A412" s="81" t="s">
        <v>3924</v>
      </c>
      <c r="B412" s="82" t="s">
        <v>3828</v>
      </c>
      <c r="C412" s="82" t="s">
        <v>3831</v>
      </c>
      <c r="D412" s="82" t="s">
        <v>3875</v>
      </c>
      <c r="E412" s="82" t="s">
        <v>3925</v>
      </c>
      <c r="F412" s="82" t="s">
        <v>3254</v>
      </c>
      <c r="G412" s="82" t="s">
        <v>3254</v>
      </c>
      <c r="H412" s="82" t="s">
        <v>3254</v>
      </c>
      <c r="I412" s="82" t="s">
        <v>3925</v>
      </c>
    </row>
    <row r="413" spans="1:9" ht="90">
      <c r="A413" s="81" t="s">
        <v>3926</v>
      </c>
      <c r="B413" s="82" t="s">
        <v>3828</v>
      </c>
      <c r="C413" s="82" t="s">
        <v>3831</v>
      </c>
      <c r="D413" s="82" t="s">
        <v>3875</v>
      </c>
      <c r="E413" s="82" t="s">
        <v>3925</v>
      </c>
      <c r="F413" s="82" t="s">
        <v>3927</v>
      </c>
      <c r="G413" s="82" t="s">
        <v>3254</v>
      </c>
      <c r="H413" s="82" t="s">
        <v>3254</v>
      </c>
      <c r="I413" s="82" t="s">
        <v>3927</v>
      </c>
    </row>
    <row r="414" spans="1:9" ht="72">
      <c r="A414" s="81" t="s">
        <v>3928</v>
      </c>
      <c r="B414" s="82" t="s">
        <v>3828</v>
      </c>
      <c r="C414" s="82" t="s">
        <v>3831</v>
      </c>
      <c r="D414" s="82" t="s">
        <v>3875</v>
      </c>
      <c r="E414" s="82" t="s">
        <v>3925</v>
      </c>
      <c r="F414" s="82" t="s">
        <v>3929</v>
      </c>
      <c r="G414" s="82" t="s">
        <v>3254</v>
      </c>
      <c r="H414" s="82" t="s">
        <v>3254</v>
      </c>
      <c r="I414" s="82" t="s">
        <v>3929</v>
      </c>
    </row>
    <row r="415" spans="1:9" ht="54">
      <c r="A415" s="81" t="s">
        <v>3930</v>
      </c>
      <c r="B415" s="82" t="s">
        <v>3828</v>
      </c>
      <c r="C415" s="82" t="s">
        <v>3831</v>
      </c>
      <c r="D415" s="82" t="s">
        <v>3875</v>
      </c>
      <c r="E415" s="82" t="s">
        <v>3925</v>
      </c>
      <c r="F415" s="82" t="s">
        <v>3931</v>
      </c>
      <c r="G415" s="82" t="s">
        <v>3254</v>
      </c>
      <c r="H415" s="82" t="s">
        <v>3254</v>
      </c>
      <c r="I415" s="82" t="s">
        <v>3931</v>
      </c>
    </row>
    <row r="416" spans="1:9" ht="36">
      <c r="A416" s="81" t="s">
        <v>3932</v>
      </c>
      <c r="B416" s="82" t="s">
        <v>3828</v>
      </c>
      <c r="C416" s="82" t="s">
        <v>3831</v>
      </c>
      <c r="D416" s="82" t="s">
        <v>3875</v>
      </c>
      <c r="E416" s="82" t="s">
        <v>3933</v>
      </c>
      <c r="F416" s="82" t="s">
        <v>3254</v>
      </c>
      <c r="G416" s="82" t="s">
        <v>3254</v>
      </c>
      <c r="H416" s="82" t="s">
        <v>3254</v>
      </c>
      <c r="I416" s="82" t="s">
        <v>3933</v>
      </c>
    </row>
    <row r="417" spans="1:9" ht="108">
      <c r="A417" s="81" t="s">
        <v>3934</v>
      </c>
      <c r="B417" s="82" t="s">
        <v>3828</v>
      </c>
      <c r="C417" s="82" t="s">
        <v>3831</v>
      </c>
      <c r="D417" s="82" t="s">
        <v>3875</v>
      </c>
      <c r="E417" s="82" t="s">
        <v>3933</v>
      </c>
      <c r="F417" s="82" t="s">
        <v>3935</v>
      </c>
      <c r="G417" s="82" t="s">
        <v>3254</v>
      </c>
      <c r="H417" s="82" t="s">
        <v>3254</v>
      </c>
      <c r="I417" s="82" t="s">
        <v>3935</v>
      </c>
    </row>
    <row r="418" spans="1:9" ht="54">
      <c r="A418" s="81" t="s">
        <v>3936</v>
      </c>
      <c r="B418" s="82" t="s">
        <v>3828</v>
      </c>
      <c r="C418" s="82" t="s">
        <v>3831</v>
      </c>
      <c r="D418" s="82" t="s">
        <v>3875</v>
      </c>
      <c r="E418" s="82" t="s">
        <v>3933</v>
      </c>
      <c r="F418" s="82" t="s">
        <v>3937</v>
      </c>
      <c r="G418" s="82" t="s">
        <v>3254</v>
      </c>
      <c r="H418" s="82" t="s">
        <v>3254</v>
      </c>
      <c r="I418" s="82" t="s">
        <v>3937</v>
      </c>
    </row>
    <row r="419" spans="1:9" ht="72">
      <c r="A419" s="81" t="s">
        <v>3938</v>
      </c>
      <c r="B419" s="82" t="s">
        <v>3828</v>
      </c>
      <c r="C419" s="82" t="s">
        <v>3831</v>
      </c>
      <c r="D419" s="82" t="s">
        <v>3875</v>
      </c>
      <c r="E419" s="82" t="s">
        <v>3939</v>
      </c>
      <c r="F419" s="82" t="s">
        <v>3254</v>
      </c>
      <c r="G419" s="82" t="s">
        <v>3254</v>
      </c>
      <c r="H419" s="82" t="s">
        <v>3254</v>
      </c>
      <c r="I419" s="82" t="s">
        <v>3939</v>
      </c>
    </row>
    <row r="420" spans="1:9" ht="54">
      <c r="A420" s="81" t="s">
        <v>3940</v>
      </c>
      <c r="B420" s="82" t="s">
        <v>3828</v>
      </c>
      <c r="C420" s="82" t="s">
        <v>3831</v>
      </c>
      <c r="D420" s="82" t="s">
        <v>3875</v>
      </c>
      <c r="E420" s="82" t="s">
        <v>3941</v>
      </c>
      <c r="F420" s="82" t="s">
        <v>3254</v>
      </c>
      <c r="G420" s="82" t="s">
        <v>3254</v>
      </c>
      <c r="H420" s="82" t="s">
        <v>3254</v>
      </c>
      <c r="I420" s="82" t="s">
        <v>3941</v>
      </c>
    </row>
    <row r="421" spans="1:9" ht="54">
      <c r="A421" s="81" t="s">
        <v>3942</v>
      </c>
      <c r="B421" s="82" t="s">
        <v>3828</v>
      </c>
      <c r="C421" s="82" t="s">
        <v>3831</v>
      </c>
      <c r="D421" s="82" t="s">
        <v>3875</v>
      </c>
      <c r="E421" s="82" t="s">
        <v>3943</v>
      </c>
      <c r="F421" s="82" t="s">
        <v>3254</v>
      </c>
      <c r="G421" s="82" t="s">
        <v>3254</v>
      </c>
      <c r="H421" s="82" t="s">
        <v>3254</v>
      </c>
      <c r="I421" s="82" t="s">
        <v>3943</v>
      </c>
    </row>
    <row r="422" spans="1:9" ht="36">
      <c r="A422" s="81" t="s">
        <v>3944</v>
      </c>
      <c r="B422" s="82" t="s">
        <v>3828</v>
      </c>
      <c r="C422" s="82" t="s">
        <v>3831</v>
      </c>
      <c r="D422" s="82" t="s">
        <v>3875</v>
      </c>
      <c r="E422" s="82" t="s">
        <v>3945</v>
      </c>
      <c r="F422" s="82" t="s">
        <v>3254</v>
      </c>
      <c r="G422" s="82" t="s">
        <v>3254</v>
      </c>
      <c r="H422" s="82" t="s">
        <v>3254</v>
      </c>
      <c r="I422" s="82" t="s">
        <v>3945</v>
      </c>
    </row>
    <row r="423" spans="1:9" ht="36">
      <c r="A423" s="81" t="s">
        <v>3946</v>
      </c>
      <c r="B423" s="82" t="s">
        <v>3828</v>
      </c>
      <c r="C423" s="82" t="s">
        <v>3831</v>
      </c>
      <c r="D423" s="82" t="s">
        <v>3875</v>
      </c>
      <c r="E423" s="82" t="s">
        <v>3947</v>
      </c>
      <c r="F423" s="82" t="s">
        <v>3254</v>
      </c>
      <c r="G423" s="82" t="s">
        <v>3254</v>
      </c>
      <c r="H423" s="82" t="s">
        <v>3254</v>
      </c>
      <c r="I423" s="82" t="s">
        <v>3947</v>
      </c>
    </row>
    <row r="424" spans="1:9" ht="54">
      <c r="A424" s="81" t="s">
        <v>3948</v>
      </c>
      <c r="B424" s="82" t="s">
        <v>3828</v>
      </c>
      <c r="C424" s="82" t="s">
        <v>3831</v>
      </c>
      <c r="D424" s="82" t="s">
        <v>3875</v>
      </c>
      <c r="E424" s="82" t="s">
        <v>3947</v>
      </c>
      <c r="F424" s="82" t="s">
        <v>3949</v>
      </c>
      <c r="G424" s="82" t="s">
        <v>3254</v>
      </c>
      <c r="H424" s="82" t="s">
        <v>3254</v>
      </c>
      <c r="I424" s="82" t="s">
        <v>3949</v>
      </c>
    </row>
    <row r="425" spans="1:9" ht="36">
      <c r="A425" s="81" t="s">
        <v>3950</v>
      </c>
      <c r="B425" s="82" t="s">
        <v>3828</v>
      </c>
      <c r="C425" s="82" t="s">
        <v>3831</v>
      </c>
      <c r="D425" s="82" t="s">
        <v>3875</v>
      </c>
      <c r="E425" s="82" t="s">
        <v>3951</v>
      </c>
      <c r="F425" s="82" t="s">
        <v>3254</v>
      </c>
      <c r="G425" s="82" t="s">
        <v>3254</v>
      </c>
      <c r="H425" s="82" t="s">
        <v>3254</v>
      </c>
      <c r="I425" s="82" t="s">
        <v>3951</v>
      </c>
    </row>
    <row r="426" spans="1:9" ht="54">
      <c r="A426" s="81" t="s">
        <v>3952</v>
      </c>
      <c r="B426" s="82" t="s">
        <v>3828</v>
      </c>
      <c r="C426" s="82" t="s">
        <v>3831</v>
      </c>
      <c r="D426" s="82" t="s">
        <v>3875</v>
      </c>
      <c r="E426" s="82" t="s">
        <v>3951</v>
      </c>
      <c r="F426" s="82" t="s">
        <v>3953</v>
      </c>
      <c r="G426" s="82" t="s">
        <v>3254</v>
      </c>
      <c r="H426" s="82" t="s">
        <v>3254</v>
      </c>
      <c r="I426" s="82" t="s">
        <v>3953</v>
      </c>
    </row>
    <row r="427" spans="1:9" ht="54">
      <c r="A427" s="81" t="s">
        <v>3954</v>
      </c>
      <c r="B427" s="82" t="s">
        <v>3828</v>
      </c>
      <c r="C427" s="82" t="s">
        <v>3831</v>
      </c>
      <c r="D427" s="82" t="s">
        <v>3875</v>
      </c>
      <c r="E427" s="82" t="s">
        <v>3951</v>
      </c>
      <c r="F427" s="82" t="s">
        <v>3955</v>
      </c>
      <c r="G427" s="82" t="s">
        <v>3254</v>
      </c>
      <c r="H427" s="82" t="s">
        <v>3254</v>
      </c>
      <c r="I427" s="82" t="s">
        <v>3955</v>
      </c>
    </row>
    <row r="428" spans="1:9" ht="36">
      <c r="A428" s="81" t="s">
        <v>3956</v>
      </c>
      <c r="B428" s="82" t="s">
        <v>3828</v>
      </c>
      <c r="C428" s="82" t="s">
        <v>3831</v>
      </c>
      <c r="D428" s="82" t="s">
        <v>3875</v>
      </c>
      <c r="E428" s="82" t="s">
        <v>3957</v>
      </c>
      <c r="F428" s="82" t="s">
        <v>3254</v>
      </c>
      <c r="G428" s="82" t="s">
        <v>3254</v>
      </c>
      <c r="H428" s="82" t="s">
        <v>3254</v>
      </c>
      <c r="I428" s="82" t="s">
        <v>3957</v>
      </c>
    </row>
    <row r="429" spans="1:9" ht="54">
      <c r="A429" s="81" t="s">
        <v>3958</v>
      </c>
      <c r="B429" s="82" t="s">
        <v>3828</v>
      </c>
      <c r="C429" s="82" t="s">
        <v>3831</v>
      </c>
      <c r="D429" s="82" t="s">
        <v>3875</v>
      </c>
      <c r="E429" s="82" t="s">
        <v>3957</v>
      </c>
      <c r="F429" s="82" t="s">
        <v>3959</v>
      </c>
      <c r="G429" s="82" t="s">
        <v>3254</v>
      </c>
      <c r="H429" s="82" t="s">
        <v>3254</v>
      </c>
      <c r="I429" s="82" t="s">
        <v>3959</v>
      </c>
    </row>
    <row r="430" spans="1:9" ht="36">
      <c r="A430" s="81" t="s">
        <v>3960</v>
      </c>
      <c r="B430" s="82" t="s">
        <v>3828</v>
      </c>
      <c r="C430" s="82" t="s">
        <v>3831</v>
      </c>
      <c r="D430" s="82" t="s">
        <v>3875</v>
      </c>
      <c r="E430" s="82" t="s">
        <v>3961</v>
      </c>
      <c r="F430" s="82" t="s">
        <v>3254</v>
      </c>
      <c r="G430" s="82" t="s">
        <v>3254</v>
      </c>
      <c r="H430" s="82" t="s">
        <v>3254</v>
      </c>
      <c r="I430" s="82" t="s">
        <v>3961</v>
      </c>
    </row>
    <row r="431" spans="1:9" ht="36">
      <c r="A431" s="81" t="s">
        <v>3962</v>
      </c>
      <c r="B431" s="82" t="s">
        <v>3828</v>
      </c>
      <c r="C431" s="82" t="s">
        <v>3831</v>
      </c>
      <c r="D431" s="82" t="s">
        <v>3875</v>
      </c>
      <c r="E431" s="82" t="s">
        <v>3963</v>
      </c>
      <c r="F431" s="82" t="s">
        <v>3254</v>
      </c>
      <c r="G431" s="82" t="s">
        <v>3254</v>
      </c>
      <c r="H431" s="82" t="s">
        <v>3254</v>
      </c>
      <c r="I431" s="82" t="s">
        <v>3963</v>
      </c>
    </row>
    <row r="432" spans="1:9" ht="54">
      <c r="A432" s="81" t="s">
        <v>3964</v>
      </c>
      <c r="B432" s="82" t="s">
        <v>3828</v>
      </c>
      <c r="C432" s="82" t="s">
        <v>3831</v>
      </c>
      <c r="D432" s="82" t="s">
        <v>3875</v>
      </c>
      <c r="E432" s="82" t="s">
        <v>3963</v>
      </c>
      <c r="F432" s="82" t="s">
        <v>3965</v>
      </c>
      <c r="G432" s="82" t="s">
        <v>3254</v>
      </c>
      <c r="H432" s="82" t="s">
        <v>3254</v>
      </c>
      <c r="I432" s="82" t="s">
        <v>3965</v>
      </c>
    </row>
    <row r="433" spans="1:9" ht="54">
      <c r="A433" s="81" t="s">
        <v>3966</v>
      </c>
      <c r="B433" s="82" t="s">
        <v>3828</v>
      </c>
      <c r="C433" s="82" t="s">
        <v>3831</v>
      </c>
      <c r="D433" s="82" t="s">
        <v>3875</v>
      </c>
      <c r="E433" s="82" t="s">
        <v>3963</v>
      </c>
      <c r="F433" s="82" t="s">
        <v>3965</v>
      </c>
      <c r="G433" s="82" t="s">
        <v>3967</v>
      </c>
      <c r="H433" s="82" t="s">
        <v>3254</v>
      </c>
      <c r="I433" s="82" t="s">
        <v>3967</v>
      </c>
    </row>
    <row r="434" spans="1:9" ht="54">
      <c r="A434" s="81" t="s">
        <v>3968</v>
      </c>
      <c r="B434" s="82" t="s">
        <v>3828</v>
      </c>
      <c r="C434" s="82" t="s">
        <v>3831</v>
      </c>
      <c r="D434" s="82" t="s">
        <v>3875</v>
      </c>
      <c r="E434" s="82" t="s">
        <v>3963</v>
      </c>
      <c r="F434" s="82" t="s">
        <v>3965</v>
      </c>
      <c r="G434" s="82" t="s">
        <v>3969</v>
      </c>
      <c r="H434" s="82" t="s">
        <v>3254</v>
      </c>
      <c r="I434" s="82" t="s">
        <v>3969</v>
      </c>
    </row>
    <row r="435" spans="1:9" ht="90">
      <c r="A435" s="81" t="s">
        <v>3970</v>
      </c>
      <c r="B435" s="82" t="s">
        <v>3828</v>
      </c>
      <c r="C435" s="82" t="s">
        <v>3831</v>
      </c>
      <c r="D435" s="82" t="s">
        <v>3875</v>
      </c>
      <c r="E435" s="82" t="s">
        <v>3963</v>
      </c>
      <c r="F435" s="82" t="s">
        <v>3971</v>
      </c>
      <c r="G435" s="82" t="s">
        <v>3254</v>
      </c>
      <c r="H435" s="82" t="s">
        <v>3254</v>
      </c>
      <c r="I435" s="82" t="s">
        <v>3971</v>
      </c>
    </row>
    <row r="436" spans="1:9" ht="36">
      <c r="A436" s="81" t="s">
        <v>3972</v>
      </c>
      <c r="B436" s="82" t="s">
        <v>3828</v>
      </c>
      <c r="C436" s="82" t="s">
        <v>3831</v>
      </c>
      <c r="D436" s="82" t="s">
        <v>3875</v>
      </c>
      <c r="E436" s="82" t="s">
        <v>3963</v>
      </c>
      <c r="F436" s="82" t="s">
        <v>3973</v>
      </c>
      <c r="G436" s="82" t="s">
        <v>3254</v>
      </c>
      <c r="H436" s="82" t="s">
        <v>3254</v>
      </c>
      <c r="I436" s="82" t="s">
        <v>3973</v>
      </c>
    </row>
    <row r="437" spans="1:9" ht="54">
      <c r="A437" s="81" t="s">
        <v>3974</v>
      </c>
      <c r="B437" s="82" t="s">
        <v>3828</v>
      </c>
      <c r="C437" s="82" t="s">
        <v>3831</v>
      </c>
      <c r="D437" s="82" t="s">
        <v>3875</v>
      </c>
      <c r="E437" s="82" t="s">
        <v>3963</v>
      </c>
      <c r="F437" s="82" t="s">
        <v>3975</v>
      </c>
      <c r="G437" s="82" t="s">
        <v>3254</v>
      </c>
      <c r="H437" s="82" t="s">
        <v>3254</v>
      </c>
      <c r="I437" s="82" t="s">
        <v>3975</v>
      </c>
    </row>
    <row r="438" spans="1:9" ht="54">
      <c r="A438" s="81" t="s">
        <v>3976</v>
      </c>
      <c r="B438" s="82" t="s">
        <v>3828</v>
      </c>
      <c r="C438" s="82" t="s">
        <v>3831</v>
      </c>
      <c r="D438" s="82" t="s">
        <v>3875</v>
      </c>
      <c r="E438" s="82" t="s">
        <v>3963</v>
      </c>
      <c r="F438" s="82" t="s">
        <v>3975</v>
      </c>
      <c r="G438" s="82" t="s">
        <v>3977</v>
      </c>
      <c r="H438" s="82" t="s">
        <v>3254</v>
      </c>
      <c r="I438" s="82" t="s">
        <v>3977</v>
      </c>
    </row>
    <row r="439" spans="1:9" ht="54">
      <c r="A439" s="81" t="s">
        <v>3978</v>
      </c>
      <c r="B439" s="82" t="s">
        <v>3828</v>
      </c>
      <c r="C439" s="82" t="s">
        <v>3831</v>
      </c>
      <c r="D439" s="82" t="s">
        <v>3875</v>
      </c>
      <c r="E439" s="82" t="s">
        <v>3963</v>
      </c>
      <c r="F439" s="82" t="s">
        <v>3975</v>
      </c>
      <c r="G439" s="82" t="s">
        <v>3979</v>
      </c>
      <c r="H439" s="82" t="s">
        <v>3254</v>
      </c>
      <c r="I439" s="82" t="s">
        <v>3979</v>
      </c>
    </row>
    <row r="440" spans="1:9" ht="54">
      <c r="A440" s="81" t="s">
        <v>3980</v>
      </c>
      <c r="B440" s="82" t="s">
        <v>3828</v>
      </c>
      <c r="C440" s="82" t="s">
        <v>3831</v>
      </c>
      <c r="D440" s="82" t="s">
        <v>3875</v>
      </c>
      <c r="E440" s="82" t="s">
        <v>3963</v>
      </c>
      <c r="F440" s="82" t="s">
        <v>3975</v>
      </c>
      <c r="G440" s="82" t="s">
        <v>3981</v>
      </c>
      <c r="H440" s="82" t="s">
        <v>3254</v>
      </c>
      <c r="I440" s="82" t="s">
        <v>3981</v>
      </c>
    </row>
    <row r="441" spans="1:9" ht="72">
      <c r="A441" s="81" t="s">
        <v>3982</v>
      </c>
      <c r="B441" s="82" t="s">
        <v>3828</v>
      </c>
      <c r="C441" s="82" t="s">
        <v>3831</v>
      </c>
      <c r="D441" s="82" t="s">
        <v>3875</v>
      </c>
      <c r="E441" s="82" t="s">
        <v>3963</v>
      </c>
      <c r="F441" s="82" t="s">
        <v>3983</v>
      </c>
      <c r="G441" s="82" t="s">
        <v>3254</v>
      </c>
      <c r="H441" s="82" t="s">
        <v>3254</v>
      </c>
      <c r="I441" s="82" t="s">
        <v>3983</v>
      </c>
    </row>
    <row r="442" spans="1:9" ht="72">
      <c r="A442" s="81" t="s">
        <v>3984</v>
      </c>
      <c r="B442" s="82" t="s">
        <v>3828</v>
      </c>
      <c r="C442" s="82" t="s">
        <v>3831</v>
      </c>
      <c r="D442" s="82" t="s">
        <v>3875</v>
      </c>
      <c r="E442" s="82" t="s">
        <v>3963</v>
      </c>
      <c r="F442" s="82" t="s">
        <v>3983</v>
      </c>
      <c r="G442" s="82" t="s">
        <v>3985</v>
      </c>
      <c r="H442" s="82" t="s">
        <v>3254</v>
      </c>
      <c r="I442" s="82" t="s">
        <v>3985</v>
      </c>
    </row>
    <row r="443" spans="1:9" ht="72">
      <c r="A443" s="81" t="s">
        <v>3986</v>
      </c>
      <c r="B443" s="82" t="s">
        <v>3828</v>
      </c>
      <c r="C443" s="82" t="s">
        <v>3831</v>
      </c>
      <c r="D443" s="82" t="s">
        <v>3875</v>
      </c>
      <c r="E443" s="82" t="s">
        <v>3963</v>
      </c>
      <c r="F443" s="82" t="s">
        <v>3983</v>
      </c>
      <c r="G443" s="82" t="s">
        <v>3987</v>
      </c>
      <c r="H443" s="82" t="s">
        <v>3254</v>
      </c>
      <c r="I443" s="82" t="s">
        <v>3987</v>
      </c>
    </row>
    <row r="444" spans="1:9" ht="36">
      <c r="A444" s="81" t="s">
        <v>3988</v>
      </c>
      <c r="B444" s="82" t="s">
        <v>3828</v>
      </c>
      <c r="C444" s="82" t="s">
        <v>3831</v>
      </c>
      <c r="D444" s="82" t="s">
        <v>3875</v>
      </c>
      <c r="E444" s="82" t="s">
        <v>3963</v>
      </c>
      <c r="F444" s="82" t="s">
        <v>3989</v>
      </c>
      <c r="G444" s="82" t="s">
        <v>3254</v>
      </c>
      <c r="H444" s="82" t="s">
        <v>3254</v>
      </c>
      <c r="I444" s="82" t="s">
        <v>3989</v>
      </c>
    </row>
    <row r="445" spans="1:9" ht="36">
      <c r="A445" s="81" t="s">
        <v>3990</v>
      </c>
      <c r="B445" s="82" t="s">
        <v>3828</v>
      </c>
      <c r="C445" s="82" t="s">
        <v>3831</v>
      </c>
      <c r="D445" s="82" t="s">
        <v>3875</v>
      </c>
      <c r="E445" s="82" t="s">
        <v>3963</v>
      </c>
      <c r="F445" s="82" t="s">
        <v>3989</v>
      </c>
      <c r="G445" s="82" t="s">
        <v>3991</v>
      </c>
      <c r="H445" s="82" t="s">
        <v>3254</v>
      </c>
      <c r="I445" s="82" t="s">
        <v>3991</v>
      </c>
    </row>
    <row r="446" spans="1:9" ht="36">
      <c r="A446" s="81" t="s">
        <v>3992</v>
      </c>
      <c r="B446" s="82" t="s">
        <v>3828</v>
      </c>
      <c r="C446" s="82" t="s">
        <v>3831</v>
      </c>
      <c r="D446" s="82" t="s">
        <v>3875</v>
      </c>
      <c r="E446" s="82" t="s">
        <v>3963</v>
      </c>
      <c r="F446" s="82" t="s">
        <v>3989</v>
      </c>
      <c r="G446" s="82" t="s">
        <v>3993</v>
      </c>
      <c r="H446" s="82" t="s">
        <v>3254</v>
      </c>
      <c r="I446" s="82" t="s">
        <v>3993</v>
      </c>
    </row>
    <row r="447" spans="1:9" ht="36">
      <c r="A447" s="81" t="s">
        <v>3994</v>
      </c>
      <c r="B447" s="82" t="s">
        <v>3828</v>
      </c>
      <c r="C447" s="82" t="s">
        <v>3831</v>
      </c>
      <c r="D447" s="82" t="s">
        <v>3875</v>
      </c>
      <c r="E447" s="82" t="s">
        <v>3995</v>
      </c>
      <c r="F447" s="82" t="s">
        <v>3254</v>
      </c>
      <c r="G447" s="82" t="s">
        <v>3254</v>
      </c>
      <c r="H447" s="82" t="s">
        <v>3254</v>
      </c>
      <c r="I447" s="82" t="s">
        <v>3995</v>
      </c>
    </row>
    <row r="448" spans="1:9" ht="72">
      <c r="A448" s="81" t="s">
        <v>3996</v>
      </c>
      <c r="B448" s="82" t="s">
        <v>3828</v>
      </c>
      <c r="C448" s="82" t="s">
        <v>3831</v>
      </c>
      <c r="D448" s="82" t="s">
        <v>3875</v>
      </c>
      <c r="E448" s="82" t="s">
        <v>3997</v>
      </c>
      <c r="F448" s="82" t="s">
        <v>3254</v>
      </c>
      <c r="G448" s="82" t="s">
        <v>3254</v>
      </c>
      <c r="H448" s="82" t="s">
        <v>3254</v>
      </c>
      <c r="I448" s="82" t="s">
        <v>3997</v>
      </c>
    </row>
    <row r="449" spans="1:9" ht="54">
      <c r="A449" s="81" t="s">
        <v>3998</v>
      </c>
      <c r="B449" s="82" t="s">
        <v>3828</v>
      </c>
      <c r="C449" s="82" t="s">
        <v>3831</v>
      </c>
      <c r="D449" s="82" t="s">
        <v>3875</v>
      </c>
      <c r="E449" s="82" t="s">
        <v>3999</v>
      </c>
      <c r="F449" s="82" t="s">
        <v>3254</v>
      </c>
      <c r="G449" s="82" t="s">
        <v>3254</v>
      </c>
      <c r="H449" s="82" t="s">
        <v>3254</v>
      </c>
      <c r="I449" s="82" t="s">
        <v>3999</v>
      </c>
    </row>
    <row r="450" spans="1:9" ht="54">
      <c r="A450" s="81" t="s">
        <v>4000</v>
      </c>
      <c r="B450" s="82" t="s">
        <v>3828</v>
      </c>
      <c r="C450" s="82" t="s">
        <v>3831</v>
      </c>
      <c r="D450" s="82" t="s">
        <v>3875</v>
      </c>
      <c r="E450" s="82" t="s">
        <v>4001</v>
      </c>
      <c r="F450" s="82" t="s">
        <v>3254</v>
      </c>
      <c r="G450" s="82" t="s">
        <v>3254</v>
      </c>
      <c r="H450" s="82" t="s">
        <v>3254</v>
      </c>
      <c r="I450" s="82" t="s">
        <v>4001</v>
      </c>
    </row>
    <row r="451" spans="1:9" ht="36">
      <c r="A451" s="81" t="s">
        <v>4002</v>
      </c>
      <c r="B451" s="82" t="s">
        <v>3828</v>
      </c>
      <c r="C451" s="82" t="s">
        <v>3831</v>
      </c>
      <c r="D451" s="82" t="s">
        <v>3875</v>
      </c>
      <c r="E451" s="82" t="s">
        <v>4003</v>
      </c>
      <c r="F451" s="82" t="s">
        <v>3254</v>
      </c>
      <c r="G451" s="82" t="s">
        <v>3254</v>
      </c>
      <c r="H451" s="82" t="s">
        <v>3254</v>
      </c>
      <c r="I451" s="82" t="s">
        <v>4003</v>
      </c>
    </row>
    <row r="452" spans="1:9" ht="54">
      <c r="A452" s="81" t="s">
        <v>4004</v>
      </c>
      <c r="B452" s="82" t="s">
        <v>3828</v>
      </c>
      <c r="C452" s="82" t="s">
        <v>3831</v>
      </c>
      <c r="D452" s="82" t="s">
        <v>3875</v>
      </c>
      <c r="E452" s="82" t="s">
        <v>4005</v>
      </c>
      <c r="F452" s="82" t="s">
        <v>3254</v>
      </c>
      <c r="G452" s="82" t="s">
        <v>3254</v>
      </c>
      <c r="H452" s="82" t="s">
        <v>3254</v>
      </c>
      <c r="I452" s="82" t="s">
        <v>4005</v>
      </c>
    </row>
    <row r="453" spans="1:9" ht="54">
      <c r="A453" s="81" t="s">
        <v>4006</v>
      </c>
      <c r="B453" s="82" t="s">
        <v>3828</v>
      </c>
      <c r="C453" s="82" t="s">
        <v>3831</v>
      </c>
      <c r="D453" s="82" t="s">
        <v>3875</v>
      </c>
      <c r="E453" s="82" t="s">
        <v>4007</v>
      </c>
      <c r="F453" s="82" t="s">
        <v>3254</v>
      </c>
      <c r="G453" s="82" t="s">
        <v>3254</v>
      </c>
      <c r="H453" s="82" t="s">
        <v>3254</v>
      </c>
      <c r="I453" s="82" t="s">
        <v>4007</v>
      </c>
    </row>
    <row r="454" spans="1:9" ht="54">
      <c r="A454" s="81" t="s">
        <v>4008</v>
      </c>
      <c r="B454" s="82" t="s">
        <v>3828</v>
      </c>
      <c r="C454" s="82" t="s">
        <v>3831</v>
      </c>
      <c r="D454" s="82" t="s">
        <v>3875</v>
      </c>
      <c r="E454" s="82" t="s">
        <v>4007</v>
      </c>
      <c r="F454" s="82" t="s">
        <v>4009</v>
      </c>
      <c r="G454" s="82" t="s">
        <v>3254</v>
      </c>
      <c r="H454" s="82" t="s">
        <v>3254</v>
      </c>
      <c r="I454" s="82" t="s">
        <v>4009</v>
      </c>
    </row>
    <row r="455" spans="1:9" ht="54">
      <c r="A455" s="81" t="s">
        <v>4010</v>
      </c>
      <c r="B455" s="82" t="s">
        <v>3828</v>
      </c>
      <c r="C455" s="82" t="s">
        <v>3831</v>
      </c>
      <c r="D455" s="82" t="s">
        <v>3875</v>
      </c>
      <c r="E455" s="82" t="s">
        <v>4007</v>
      </c>
      <c r="F455" s="82" t="s">
        <v>4011</v>
      </c>
      <c r="G455" s="82" t="s">
        <v>3254</v>
      </c>
      <c r="H455" s="82" t="s">
        <v>3254</v>
      </c>
      <c r="I455" s="82" t="s">
        <v>4011</v>
      </c>
    </row>
    <row r="456" spans="1:9" ht="36">
      <c r="A456" s="81" t="s">
        <v>4012</v>
      </c>
      <c r="B456" s="82" t="s">
        <v>3828</v>
      </c>
      <c r="C456" s="82" t="s">
        <v>3831</v>
      </c>
      <c r="D456" s="82" t="s">
        <v>3875</v>
      </c>
      <c r="E456" s="82" t="s">
        <v>4013</v>
      </c>
      <c r="F456" s="82" t="s">
        <v>3254</v>
      </c>
      <c r="G456" s="82" t="s">
        <v>3254</v>
      </c>
      <c r="H456" s="82" t="s">
        <v>3254</v>
      </c>
      <c r="I456" s="82" t="s">
        <v>4013</v>
      </c>
    </row>
    <row r="457" spans="1:9" ht="54">
      <c r="A457" s="81" t="s">
        <v>4014</v>
      </c>
      <c r="B457" s="82" t="s">
        <v>3828</v>
      </c>
      <c r="C457" s="82" t="s">
        <v>3831</v>
      </c>
      <c r="D457" s="82" t="s">
        <v>3875</v>
      </c>
      <c r="E457" s="82" t="s">
        <v>4015</v>
      </c>
      <c r="F457" s="82" t="s">
        <v>3254</v>
      </c>
      <c r="G457" s="82" t="s">
        <v>3254</v>
      </c>
      <c r="H457" s="82" t="s">
        <v>3254</v>
      </c>
      <c r="I457" s="82" t="s">
        <v>4015</v>
      </c>
    </row>
    <row r="458" spans="1:9" ht="54">
      <c r="A458" s="81" t="s">
        <v>4016</v>
      </c>
      <c r="B458" s="82" t="s">
        <v>3828</v>
      </c>
      <c r="C458" s="82" t="s">
        <v>3831</v>
      </c>
      <c r="D458" s="82" t="s">
        <v>4017</v>
      </c>
      <c r="E458" s="82" t="s">
        <v>3254</v>
      </c>
      <c r="F458" s="82" t="s">
        <v>3254</v>
      </c>
      <c r="G458" s="82" t="s">
        <v>3254</v>
      </c>
      <c r="H458" s="82" t="s">
        <v>3254</v>
      </c>
      <c r="I458" s="82" t="s">
        <v>4017</v>
      </c>
    </row>
    <row r="459" spans="1:9" ht="54">
      <c r="A459" s="81" t="s">
        <v>4018</v>
      </c>
      <c r="B459" s="82" t="s">
        <v>3828</v>
      </c>
      <c r="C459" s="82" t="s">
        <v>3831</v>
      </c>
      <c r="D459" s="82" t="s">
        <v>4017</v>
      </c>
      <c r="E459" s="82" t="s">
        <v>4019</v>
      </c>
      <c r="F459" s="82" t="s">
        <v>3254</v>
      </c>
      <c r="G459" s="82" t="s">
        <v>3254</v>
      </c>
      <c r="H459" s="82" t="s">
        <v>3254</v>
      </c>
      <c r="I459" s="82" t="s">
        <v>4019</v>
      </c>
    </row>
    <row r="460" spans="1:9" ht="54">
      <c r="A460" s="81" t="s">
        <v>4020</v>
      </c>
      <c r="B460" s="82" t="s">
        <v>3828</v>
      </c>
      <c r="C460" s="82" t="s">
        <v>3831</v>
      </c>
      <c r="D460" s="82" t="s">
        <v>4017</v>
      </c>
      <c r="E460" s="82" t="s">
        <v>4021</v>
      </c>
      <c r="F460" s="82" t="s">
        <v>3254</v>
      </c>
      <c r="G460" s="82" t="s">
        <v>3254</v>
      </c>
      <c r="H460" s="82" t="s">
        <v>3254</v>
      </c>
      <c r="I460" s="82" t="s">
        <v>4021</v>
      </c>
    </row>
    <row r="461" spans="1:9" ht="54">
      <c r="A461" s="81" t="s">
        <v>4022</v>
      </c>
      <c r="B461" s="82" t="s">
        <v>3828</v>
      </c>
      <c r="C461" s="82" t="s">
        <v>3831</v>
      </c>
      <c r="D461" s="82" t="s">
        <v>4017</v>
      </c>
      <c r="E461" s="82" t="s">
        <v>4023</v>
      </c>
      <c r="F461" s="82" t="s">
        <v>3254</v>
      </c>
      <c r="G461" s="82" t="s">
        <v>3254</v>
      </c>
      <c r="H461" s="82" t="s">
        <v>3254</v>
      </c>
      <c r="I461" s="82" t="s">
        <v>4023</v>
      </c>
    </row>
    <row r="462" spans="1:9" ht="54">
      <c r="A462" s="81" t="s">
        <v>4024</v>
      </c>
      <c r="B462" s="82" t="s">
        <v>3828</v>
      </c>
      <c r="C462" s="82" t="s">
        <v>3831</v>
      </c>
      <c r="D462" s="82" t="s">
        <v>4017</v>
      </c>
      <c r="E462" s="82" t="s">
        <v>4025</v>
      </c>
      <c r="F462" s="82" t="s">
        <v>3254</v>
      </c>
      <c r="G462" s="82" t="s">
        <v>3254</v>
      </c>
      <c r="H462" s="82" t="s">
        <v>3254</v>
      </c>
      <c r="I462" s="82" t="s">
        <v>4025</v>
      </c>
    </row>
    <row r="463" spans="1:9" ht="90">
      <c r="A463" s="81" t="s">
        <v>4026</v>
      </c>
      <c r="B463" s="82" t="s">
        <v>3828</v>
      </c>
      <c r="C463" s="82" t="s">
        <v>3831</v>
      </c>
      <c r="D463" s="82" t="s">
        <v>4017</v>
      </c>
      <c r="E463" s="82" t="s">
        <v>4027</v>
      </c>
      <c r="F463" s="82" t="s">
        <v>3254</v>
      </c>
      <c r="G463" s="82" t="s">
        <v>3254</v>
      </c>
      <c r="H463" s="82" t="s">
        <v>3254</v>
      </c>
      <c r="I463" s="82" t="s">
        <v>4027</v>
      </c>
    </row>
    <row r="464" spans="1:9" ht="90">
      <c r="A464" s="81" t="s">
        <v>4028</v>
      </c>
      <c r="B464" s="82" t="s">
        <v>3828</v>
      </c>
      <c r="C464" s="82" t="s">
        <v>3831</v>
      </c>
      <c r="D464" s="82" t="s">
        <v>4017</v>
      </c>
      <c r="E464" s="82" t="s">
        <v>4027</v>
      </c>
      <c r="F464" s="82" t="s">
        <v>4029</v>
      </c>
      <c r="G464" s="82" t="s">
        <v>3254</v>
      </c>
      <c r="H464" s="82" t="s">
        <v>3254</v>
      </c>
      <c r="I464" s="82" t="s">
        <v>4029</v>
      </c>
    </row>
    <row r="465" spans="1:9" ht="90">
      <c r="A465" s="81" t="s">
        <v>4030</v>
      </c>
      <c r="B465" s="82" t="s">
        <v>3828</v>
      </c>
      <c r="C465" s="82" t="s">
        <v>3831</v>
      </c>
      <c r="D465" s="82" t="s">
        <v>4017</v>
      </c>
      <c r="E465" s="82" t="s">
        <v>4027</v>
      </c>
      <c r="F465" s="82" t="s">
        <v>4031</v>
      </c>
      <c r="G465" s="82" t="s">
        <v>3254</v>
      </c>
      <c r="H465" s="82" t="s">
        <v>3254</v>
      </c>
      <c r="I465" s="82" t="s">
        <v>4031</v>
      </c>
    </row>
    <row r="466" spans="1:9" ht="90">
      <c r="A466" s="81" t="s">
        <v>4032</v>
      </c>
      <c r="B466" s="82" t="s">
        <v>3828</v>
      </c>
      <c r="C466" s="82" t="s">
        <v>3831</v>
      </c>
      <c r="D466" s="82" t="s">
        <v>4017</v>
      </c>
      <c r="E466" s="82" t="s">
        <v>4027</v>
      </c>
      <c r="F466" s="82" t="s">
        <v>4033</v>
      </c>
      <c r="G466" s="82" t="s">
        <v>3254</v>
      </c>
      <c r="H466" s="82" t="s">
        <v>3254</v>
      </c>
      <c r="I466" s="82" t="s">
        <v>4033</v>
      </c>
    </row>
    <row r="467" spans="1:9" ht="54">
      <c r="A467" s="81" t="s">
        <v>4034</v>
      </c>
      <c r="B467" s="82" t="s">
        <v>3828</v>
      </c>
      <c r="C467" s="82" t="s">
        <v>3831</v>
      </c>
      <c r="D467" s="82" t="s">
        <v>4017</v>
      </c>
      <c r="E467" s="82" t="s">
        <v>4035</v>
      </c>
      <c r="F467" s="82" t="s">
        <v>3254</v>
      </c>
      <c r="G467" s="82" t="s">
        <v>3254</v>
      </c>
      <c r="H467" s="82" t="s">
        <v>3254</v>
      </c>
      <c r="I467" s="82" t="s">
        <v>4035</v>
      </c>
    </row>
    <row r="468" spans="1:9" ht="54">
      <c r="A468" s="81" t="s">
        <v>4036</v>
      </c>
      <c r="B468" s="82" t="s">
        <v>3828</v>
      </c>
      <c r="C468" s="82" t="s">
        <v>3831</v>
      </c>
      <c r="D468" s="82" t="s">
        <v>4017</v>
      </c>
      <c r="E468" s="82" t="s">
        <v>4037</v>
      </c>
      <c r="F468" s="82" t="s">
        <v>3254</v>
      </c>
      <c r="G468" s="82" t="s">
        <v>3254</v>
      </c>
      <c r="H468" s="82" t="s">
        <v>3254</v>
      </c>
      <c r="I468" s="82" t="s">
        <v>4037</v>
      </c>
    </row>
    <row r="469" spans="1:9" ht="72">
      <c r="A469" s="81" t="s">
        <v>4038</v>
      </c>
      <c r="B469" s="82" t="s">
        <v>3828</v>
      </c>
      <c r="C469" s="82" t="s">
        <v>3831</v>
      </c>
      <c r="D469" s="82" t="s">
        <v>4017</v>
      </c>
      <c r="E469" s="82" t="s">
        <v>4039</v>
      </c>
      <c r="F469" s="82" t="s">
        <v>3254</v>
      </c>
      <c r="G469" s="82" t="s">
        <v>3254</v>
      </c>
      <c r="H469" s="82" t="s">
        <v>3254</v>
      </c>
      <c r="I469" s="82" t="s">
        <v>4039</v>
      </c>
    </row>
    <row r="470" spans="1:9" ht="72">
      <c r="A470" s="81" t="s">
        <v>4040</v>
      </c>
      <c r="B470" s="82" t="s">
        <v>3828</v>
      </c>
      <c r="C470" s="82" t="s">
        <v>3831</v>
      </c>
      <c r="D470" s="82" t="s">
        <v>4017</v>
      </c>
      <c r="E470" s="82" t="s">
        <v>4039</v>
      </c>
      <c r="F470" s="82" t="s">
        <v>4041</v>
      </c>
      <c r="G470" s="82" t="s">
        <v>3254</v>
      </c>
      <c r="H470" s="82" t="s">
        <v>3254</v>
      </c>
      <c r="I470" s="82" t="s">
        <v>4041</v>
      </c>
    </row>
    <row r="471" spans="1:9" ht="72">
      <c r="A471" s="81" t="s">
        <v>4042</v>
      </c>
      <c r="B471" s="82" t="s">
        <v>3828</v>
      </c>
      <c r="C471" s="82" t="s">
        <v>3831</v>
      </c>
      <c r="D471" s="82" t="s">
        <v>4017</v>
      </c>
      <c r="E471" s="82" t="s">
        <v>4039</v>
      </c>
      <c r="F471" s="82" t="s">
        <v>4043</v>
      </c>
      <c r="G471" s="82" t="s">
        <v>3254</v>
      </c>
      <c r="H471" s="82" t="s">
        <v>3254</v>
      </c>
      <c r="I471" s="82" t="s">
        <v>4043</v>
      </c>
    </row>
    <row r="472" spans="1:9" ht="72">
      <c r="A472" s="81" t="s">
        <v>4044</v>
      </c>
      <c r="B472" s="82" t="s">
        <v>3828</v>
      </c>
      <c r="C472" s="82" t="s">
        <v>3831</v>
      </c>
      <c r="D472" s="82" t="s">
        <v>4017</v>
      </c>
      <c r="E472" s="82" t="s">
        <v>4039</v>
      </c>
      <c r="F472" s="82" t="s">
        <v>4045</v>
      </c>
      <c r="G472" s="82" t="s">
        <v>3254</v>
      </c>
      <c r="H472" s="82" t="s">
        <v>3254</v>
      </c>
      <c r="I472" s="82" t="s">
        <v>4045</v>
      </c>
    </row>
    <row r="473" spans="1:9" ht="72">
      <c r="A473" s="81" t="s">
        <v>4046</v>
      </c>
      <c r="B473" s="82" t="s">
        <v>3828</v>
      </c>
      <c r="C473" s="82" t="s">
        <v>3831</v>
      </c>
      <c r="D473" s="82" t="s">
        <v>4017</v>
      </c>
      <c r="E473" s="82" t="s">
        <v>4039</v>
      </c>
      <c r="F473" s="82" t="s">
        <v>4047</v>
      </c>
      <c r="G473" s="82" t="s">
        <v>3254</v>
      </c>
      <c r="H473" s="82" t="s">
        <v>3254</v>
      </c>
      <c r="I473" s="82" t="s">
        <v>4047</v>
      </c>
    </row>
    <row r="474" spans="1:9" ht="54">
      <c r="A474" s="81" t="s">
        <v>4048</v>
      </c>
      <c r="B474" s="82" t="s">
        <v>3828</v>
      </c>
      <c r="C474" s="82" t="s">
        <v>3831</v>
      </c>
      <c r="D474" s="82" t="s">
        <v>4017</v>
      </c>
      <c r="E474" s="82" t="s">
        <v>4049</v>
      </c>
      <c r="F474" s="82" t="s">
        <v>3254</v>
      </c>
      <c r="G474" s="82" t="s">
        <v>3254</v>
      </c>
      <c r="H474" s="82" t="s">
        <v>3254</v>
      </c>
      <c r="I474" s="82" t="s">
        <v>4049</v>
      </c>
    </row>
    <row r="475" spans="1:9" ht="54">
      <c r="A475" s="81" t="s">
        <v>4050</v>
      </c>
      <c r="B475" s="82" t="s">
        <v>3828</v>
      </c>
      <c r="C475" s="82" t="s">
        <v>3831</v>
      </c>
      <c r="D475" s="82" t="s">
        <v>4017</v>
      </c>
      <c r="E475" s="82" t="s">
        <v>4051</v>
      </c>
      <c r="F475" s="82" t="s">
        <v>3254</v>
      </c>
      <c r="G475" s="82" t="s">
        <v>3254</v>
      </c>
      <c r="H475" s="82" t="s">
        <v>3254</v>
      </c>
      <c r="I475" s="82" t="s">
        <v>4051</v>
      </c>
    </row>
    <row r="476" spans="1:9" ht="54">
      <c r="A476" s="81" t="s">
        <v>4052</v>
      </c>
      <c r="B476" s="82" t="s">
        <v>3828</v>
      </c>
      <c r="C476" s="82" t="s">
        <v>3831</v>
      </c>
      <c r="D476" s="82" t="s">
        <v>4017</v>
      </c>
      <c r="E476" s="82" t="s">
        <v>4053</v>
      </c>
      <c r="F476" s="82" t="s">
        <v>3254</v>
      </c>
      <c r="G476" s="82" t="s">
        <v>3254</v>
      </c>
      <c r="H476" s="82" t="s">
        <v>3254</v>
      </c>
      <c r="I476" s="82" t="s">
        <v>4053</v>
      </c>
    </row>
    <row r="477" spans="1:9" ht="54">
      <c r="A477" s="81" t="s">
        <v>4054</v>
      </c>
      <c r="B477" s="82" t="s">
        <v>3828</v>
      </c>
      <c r="C477" s="82" t="s">
        <v>3831</v>
      </c>
      <c r="D477" s="82" t="s">
        <v>4017</v>
      </c>
      <c r="E477" s="82" t="s">
        <v>4053</v>
      </c>
      <c r="F477" s="82" t="s">
        <v>4055</v>
      </c>
      <c r="G477" s="82" t="s">
        <v>3254</v>
      </c>
      <c r="H477" s="82" t="s">
        <v>3254</v>
      </c>
      <c r="I477" s="82" t="s">
        <v>4055</v>
      </c>
    </row>
    <row r="478" spans="1:9" ht="72">
      <c r="A478" s="81" t="s">
        <v>4056</v>
      </c>
      <c r="B478" s="82" t="s">
        <v>3828</v>
      </c>
      <c r="C478" s="82" t="s">
        <v>3831</v>
      </c>
      <c r="D478" s="82" t="s">
        <v>4017</v>
      </c>
      <c r="E478" s="82" t="s">
        <v>4053</v>
      </c>
      <c r="F478" s="82" t="s">
        <v>4057</v>
      </c>
      <c r="G478" s="82" t="s">
        <v>3254</v>
      </c>
      <c r="H478" s="82" t="s">
        <v>3254</v>
      </c>
      <c r="I478" s="82" t="s">
        <v>4057</v>
      </c>
    </row>
    <row r="479" spans="1:9" ht="54">
      <c r="A479" s="81" t="s">
        <v>4058</v>
      </c>
      <c r="B479" s="82" t="s">
        <v>3828</v>
      </c>
      <c r="C479" s="82" t="s">
        <v>3831</v>
      </c>
      <c r="D479" s="82" t="s">
        <v>4017</v>
      </c>
      <c r="E479" s="82" t="s">
        <v>4053</v>
      </c>
      <c r="F479" s="82" t="s">
        <v>4059</v>
      </c>
      <c r="G479" s="82" t="s">
        <v>3254</v>
      </c>
      <c r="H479" s="82" t="s">
        <v>3254</v>
      </c>
      <c r="I479" s="82" t="s">
        <v>4059</v>
      </c>
    </row>
    <row r="480" spans="1:9" ht="72">
      <c r="A480" s="81" t="s">
        <v>4060</v>
      </c>
      <c r="B480" s="82" t="s">
        <v>3828</v>
      </c>
      <c r="C480" s="82" t="s">
        <v>3831</v>
      </c>
      <c r="D480" s="82" t="s">
        <v>4017</v>
      </c>
      <c r="E480" s="82" t="s">
        <v>4053</v>
      </c>
      <c r="F480" s="82" t="s">
        <v>4061</v>
      </c>
      <c r="G480" s="82" t="s">
        <v>3254</v>
      </c>
      <c r="H480" s="82" t="s">
        <v>3254</v>
      </c>
      <c r="I480" s="82" t="s">
        <v>4061</v>
      </c>
    </row>
    <row r="481" spans="1:9" ht="54">
      <c r="A481" s="81" t="s">
        <v>4062</v>
      </c>
      <c r="B481" s="82" t="s">
        <v>3828</v>
      </c>
      <c r="C481" s="82" t="s">
        <v>3831</v>
      </c>
      <c r="D481" s="82" t="s">
        <v>4017</v>
      </c>
      <c r="E481" s="82" t="s">
        <v>4063</v>
      </c>
      <c r="F481" s="82" t="s">
        <v>3254</v>
      </c>
      <c r="G481" s="82" t="s">
        <v>3254</v>
      </c>
      <c r="H481" s="82" t="s">
        <v>3254</v>
      </c>
      <c r="I481" s="82" t="s">
        <v>4063</v>
      </c>
    </row>
    <row r="482" spans="1:9" ht="54">
      <c r="A482" s="81" t="s">
        <v>4064</v>
      </c>
      <c r="B482" s="82" t="s">
        <v>3828</v>
      </c>
      <c r="C482" s="82" t="s">
        <v>3831</v>
      </c>
      <c r="D482" s="82" t="s">
        <v>4017</v>
      </c>
      <c r="E482" s="82" t="s">
        <v>4065</v>
      </c>
      <c r="F482" s="82" t="s">
        <v>3254</v>
      </c>
      <c r="G482" s="82" t="s">
        <v>3254</v>
      </c>
      <c r="H482" s="82" t="s">
        <v>3254</v>
      </c>
      <c r="I482" s="82" t="s">
        <v>4065</v>
      </c>
    </row>
    <row r="483" spans="1:9" ht="72">
      <c r="A483" s="81" t="s">
        <v>4066</v>
      </c>
      <c r="B483" s="82" t="s">
        <v>3828</v>
      </c>
      <c r="C483" s="82" t="s">
        <v>3831</v>
      </c>
      <c r="D483" s="82" t="s">
        <v>4017</v>
      </c>
      <c r="E483" s="82" t="s">
        <v>4067</v>
      </c>
      <c r="F483" s="82" t="s">
        <v>3254</v>
      </c>
      <c r="G483" s="82" t="s">
        <v>3254</v>
      </c>
      <c r="H483" s="82" t="s">
        <v>3254</v>
      </c>
      <c r="I483" s="82" t="s">
        <v>4067</v>
      </c>
    </row>
    <row r="484" spans="1:9" ht="72">
      <c r="A484" s="81" t="s">
        <v>4068</v>
      </c>
      <c r="B484" s="82" t="s">
        <v>3828</v>
      </c>
      <c r="C484" s="82" t="s">
        <v>3831</v>
      </c>
      <c r="D484" s="82" t="s">
        <v>4017</v>
      </c>
      <c r="E484" s="82" t="s">
        <v>4067</v>
      </c>
      <c r="F484" s="82" t="s">
        <v>4069</v>
      </c>
      <c r="G484" s="82" t="s">
        <v>3254</v>
      </c>
      <c r="H484" s="82" t="s">
        <v>3254</v>
      </c>
      <c r="I484" s="82" t="s">
        <v>4069</v>
      </c>
    </row>
    <row r="485" spans="1:9" ht="72">
      <c r="A485" s="81" t="s">
        <v>4070</v>
      </c>
      <c r="B485" s="82" t="s">
        <v>3828</v>
      </c>
      <c r="C485" s="82" t="s">
        <v>3831</v>
      </c>
      <c r="D485" s="82" t="s">
        <v>4017</v>
      </c>
      <c r="E485" s="82" t="s">
        <v>4067</v>
      </c>
      <c r="F485" s="82" t="s">
        <v>4071</v>
      </c>
      <c r="G485" s="82" t="s">
        <v>3254</v>
      </c>
      <c r="H485" s="82" t="s">
        <v>3254</v>
      </c>
      <c r="I485" s="82" t="s">
        <v>4071</v>
      </c>
    </row>
    <row r="486" spans="1:9" ht="54">
      <c r="A486" s="81" t="s">
        <v>4072</v>
      </c>
      <c r="B486" s="82" t="s">
        <v>3828</v>
      </c>
      <c r="C486" s="82" t="s">
        <v>3831</v>
      </c>
      <c r="D486" s="82" t="s">
        <v>4017</v>
      </c>
      <c r="E486" s="82" t="s">
        <v>4073</v>
      </c>
      <c r="F486" s="82" t="s">
        <v>3254</v>
      </c>
      <c r="G486" s="82" t="s">
        <v>3254</v>
      </c>
      <c r="H486" s="82" t="s">
        <v>3254</v>
      </c>
      <c r="I486" s="82" t="s">
        <v>4073</v>
      </c>
    </row>
    <row r="487" spans="1:9" ht="72">
      <c r="A487" s="81" t="s">
        <v>4074</v>
      </c>
      <c r="B487" s="82" t="s">
        <v>3828</v>
      </c>
      <c r="C487" s="82" t="s">
        <v>3831</v>
      </c>
      <c r="D487" s="82" t="s">
        <v>4017</v>
      </c>
      <c r="E487" s="82" t="s">
        <v>4073</v>
      </c>
      <c r="F487" s="82" t="s">
        <v>4075</v>
      </c>
      <c r="G487" s="82" t="s">
        <v>3254</v>
      </c>
      <c r="H487" s="82" t="s">
        <v>3254</v>
      </c>
      <c r="I487" s="82" t="s">
        <v>4075</v>
      </c>
    </row>
    <row r="488" spans="1:9" ht="108">
      <c r="A488" s="81" t="s">
        <v>4076</v>
      </c>
      <c r="B488" s="82" t="s">
        <v>3828</v>
      </c>
      <c r="C488" s="82" t="s">
        <v>3831</v>
      </c>
      <c r="D488" s="82" t="s">
        <v>4017</v>
      </c>
      <c r="E488" s="82" t="s">
        <v>4073</v>
      </c>
      <c r="F488" s="82" t="s">
        <v>4077</v>
      </c>
      <c r="G488" s="82" t="s">
        <v>3254</v>
      </c>
      <c r="H488" s="82" t="s">
        <v>3254</v>
      </c>
      <c r="I488" s="82" t="s">
        <v>4077</v>
      </c>
    </row>
    <row r="489" spans="1:9" ht="108">
      <c r="A489" s="81" t="s">
        <v>4078</v>
      </c>
      <c r="B489" s="82" t="s">
        <v>3828</v>
      </c>
      <c r="C489" s="82" t="s">
        <v>3831</v>
      </c>
      <c r="D489" s="82" t="s">
        <v>4017</v>
      </c>
      <c r="E489" s="82" t="s">
        <v>4073</v>
      </c>
      <c r="F489" s="82" t="s">
        <v>4079</v>
      </c>
      <c r="G489" s="82" t="s">
        <v>3254</v>
      </c>
      <c r="H489" s="82" t="s">
        <v>3254</v>
      </c>
      <c r="I489" s="82" t="s">
        <v>4079</v>
      </c>
    </row>
    <row r="490" spans="1:9" ht="54">
      <c r="A490" s="81" t="s">
        <v>4080</v>
      </c>
      <c r="B490" s="82" t="s">
        <v>3828</v>
      </c>
      <c r="C490" s="82" t="s">
        <v>3831</v>
      </c>
      <c r="D490" s="82" t="s">
        <v>4017</v>
      </c>
      <c r="E490" s="82" t="s">
        <v>4073</v>
      </c>
      <c r="F490" s="82" t="s">
        <v>4081</v>
      </c>
      <c r="G490" s="82" t="s">
        <v>3254</v>
      </c>
      <c r="H490" s="82" t="s">
        <v>3254</v>
      </c>
      <c r="I490" s="82" t="s">
        <v>4081</v>
      </c>
    </row>
    <row r="491" spans="1:9" ht="54">
      <c r="A491" s="81" t="s">
        <v>4082</v>
      </c>
      <c r="B491" s="82" t="s">
        <v>3828</v>
      </c>
      <c r="C491" s="82" t="s">
        <v>3831</v>
      </c>
      <c r="D491" s="82" t="s">
        <v>4017</v>
      </c>
      <c r="E491" s="82" t="s">
        <v>4083</v>
      </c>
      <c r="F491" s="82" t="s">
        <v>3254</v>
      </c>
      <c r="G491" s="82" t="s">
        <v>3254</v>
      </c>
      <c r="H491" s="82" t="s">
        <v>3254</v>
      </c>
      <c r="I491" s="82" t="s">
        <v>4083</v>
      </c>
    </row>
    <row r="492" spans="1:9" ht="54">
      <c r="A492" s="81" t="s">
        <v>4084</v>
      </c>
      <c r="B492" s="82" t="s">
        <v>3828</v>
      </c>
      <c r="C492" s="82" t="s">
        <v>3831</v>
      </c>
      <c r="D492" s="82" t="s">
        <v>4017</v>
      </c>
      <c r="E492" s="82" t="s">
        <v>4085</v>
      </c>
      <c r="F492" s="82" t="s">
        <v>3254</v>
      </c>
      <c r="G492" s="82" t="s">
        <v>3254</v>
      </c>
      <c r="H492" s="82" t="s">
        <v>3254</v>
      </c>
      <c r="I492" s="82" t="s">
        <v>4085</v>
      </c>
    </row>
    <row r="493" spans="1:9" ht="54">
      <c r="A493" s="81" t="s">
        <v>4086</v>
      </c>
      <c r="B493" s="82" t="s">
        <v>3828</v>
      </c>
      <c r="C493" s="82" t="s">
        <v>3831</v>
      </c>
      <c r="D493" s="82" t="s">
        <v>4017</v>
      </c>
      <c r="E493" s="82" t="s">
        <v>4087</v>
      </c>
      <c r="F493" s="82" t="s">
        <v>3254</v>
      </c>
      <c r="G493" s="82" t="s">
        <v>3254</v>
      </c>
      <c r="H493" s="82" t="s">
        <v>3254</v>
      </c>
      <c r="I493" s="82" t="s">
        <v>4087</v>
      </c>
    </row>
    <row r="494" spans="1:9" ht="54">
      <c r="A494" s="81" t="s">
        <v>4088</v>
      </c>
      <c r="B494" s="82" t="s">
        <v>3828</v>
      </c>
      <c r="C494" s="82" t="s">
        <v>3831</v>
      </c>
      <c r="D494" s="82" t="s">
        <v>4017</v>
      </c>
      <c r="E494" s="82" t="s">
        <v>4089</v>
      </c>
      <c r="F494" s="82" t="s">
        <v>3254</v>
      </c>
      <c r="G494" s="82" t="s">
        <v>3254</v>
      </c>
      <c r="H494" s="82" t="s">
        <v>3254</v>
      </c>
      <c r="I494" s="82" t="s">
        <v>4089</v>
      </c>
    </row>
    <row r="495" spans="1:9" ht="36">
      <c r="A495" s="81" t="s">
        <v>4090</v>
      </c>
      <c r="B495" s="82" t="s">
        <v>3828</v>
      </c>
      <c r="C495" s="82" t="s">
        <v>3831</v>
      </c>
      <c r="D495" s="82" t="s">
        <v>4091</v>
      </c>
      <c r="E495" s="82" t="s">
        <v>3254</v>
      </c>
      <c r="F495" s="82" t="s">
        <v>3254</v>
      </c>
      <c r="G495" s="82" t="s">
        <v>3254</v>
      </c>
      <c r="H495" s="82" t="s">
        <v>3254</v>
      </c>
      <c r="I495" s="82" t="s">
        <v>4091</v>
      </c>
    </row>
    <row r="496" spans="1:9" ht="72">
      <c r="A496" s="81" t="s">
        <v>4092</v>
      </c>
      <c r="B496" s="82" t="s">
        <v>3828</v>
      </c>
      <c r="C496" s="82" t="s">
        <v>3831</v>
      </c>
      <c r="D496" s="82" t="s">
        <v>4091</v>
      </c>
      <c r="E496" s="82" t="s">
        <v>4093</v>
      </c>
      <c r="F496" s="82" t="s">
        <v>3254</v>
      </c>
      <c r="G496" s="82" t="s">
        <v>3254</v>
      </c>
      <c r="H496" s="82" t="s">
        <v>3254</v>
      </c>
      <c r="I496" s="82" t="s">
        <v>4093</v>
      </c>
    </row>
    <row r="497" spans="1:9" ht="90">
      <c r="A497" s="81" t="s">
        <v>4094</v>
      </c>
      <c r="B497" s="82" t="s">
        <v>3828</v>
      </c>
      <c r="C497" s="82" t="s">
        <v>3831</v>
      </c>
      <c r="D497" s="82" t="s">
        <v>4091</v>
      </c>
      <c r="E497" s="82" t="s">
        <v>4093</v>
      </c>
      <c r="F497" s="82" t="s">
        <v>4095</v>
      </c>
      <c r="G497" s="82" t="s">
        <v>3254</v>
      </c>
      <c r="H497" s="82" t="s">
        <v>3254</v>
      </c>
      <c r="I497" s="82" t="s">
        <v>4095</v>
      </c>
    </row>
    <row r="498" spans="1:9" ht="90">
      <c r="A498" s="81" t="s">
        <v>4096</v>
      </c>
      <c r="B498" s="82" t="s">
        <v>3828</v>
      </c>
      <c r="C498" s="82" t="s">
        <v>3831</v>
      </c>
      <c r="D498" s="82" t="s">
        <v>4091</v>
      </c>
      <c r="E498" s="82" t="s">
        <v>4093</v>
      </c>
      <c r="F498" s="82" t="s">
        <v>4097</v>
      </c>
      <c r="G498" s="82" t="s">
        <v>3254</v>
      </c>
      <c r="H498" s="82" t="s">
        <v>3254</v>
      </c>
      <c r="I498" s="82" t="s">
        <v>4097</v>
      </c>
    </row>
    <row r="499" spans="1:9" ht="72">
      <c r="A499" s="81" t="s">
        <v>4098</v>
      </c>
      <c r="B499" s="82" t="s">
        <v>3828</v>
      </c>
      <c r="C499" s="82" t="s">
        <v>3831</v>
      </c>
      <c r="D499" s="82" t="s">
        <v>4091</v>
      </c>
      <c r="E499" s="82" t="s">
        <v>4093</v>
      </c>
      <c r="F499" s="82" t="s">
        <v>4099</v>
      </c>
      <c r="G499" s="82" t="s">
        <v>3254</v>
      </c>
      <c r="H499" s="82" t="s">
        <v>3254</v>
      </c>
      <c r="I499" s="82" t="s">
        <v>4099</v>
      </c>
    </row>
    <row r="500" spans="1:9" ht="108">
      <c r="A500" s="81" t="s">
        <v>4100</v>
      </c>
      <c r="B500" s="82" t="s">
        <v>3828</v>
      </c>
      <c r="C500" s="82" t="s">
        <v>3831</v>
      </c>
      <c r="D500" s="82" t="s">
        <v>4091</v>
      </c>
      <c r="E500" s="82" t="s">
        <v>4093</v>
      </c>
      <c r="F500" s="82" t="s">
        <v>4101</v>
      </c>
      <c r="G500" s="82" t="s">
        <v>3254</v>
      </c>
      <c r="H500" s="82" t="s">
        <v>3254</v>
      </c>
      <c r="I500" s="82" t="s">
        <v>4101</v>
      </c>
    </row>
    <row r="501" spans="1:9" ht="108">
      <c r="A501" s="81" t="s">
        <v>4102</v>
      </c>
      <c r="B501" s="82" t="s">
        <v>3828</v>
      </c>
      <c r="C501" s="82" t="s">
        <v>3831</v>
      </c>
      <c r="D501" s="82" t="s">
        <v>4091</v>
      </c>
      <c r="E501" s="82" t="s">
        <v>4093</v>
      </c>
      <c r="F501" s="82" t="s">
        <v>4103</v>
      </c>
      <c r="G501" s="82" t="s">
        <v>3254</v>
      </c>
      <c r="H501" s="82" t="s">
        <v>3254</v>
      </c>
      <c r="I501" s="82" t="s">
        <v>4103</v>
      </c>
    </row>
    <row r="502" spans="1:9" ht="108">
      <c r="A502" s="81" t="s">
        <v>4104</v>
      </c>
      <c r="B502" s="82" t="s">
        <v>3828</v>
      </c>
      <c r="C502" s="82" t="s">
        <v>3831</v>
      </c>
      <c r="D502" s="82" t="s">
        <v>4091</v>
      </c>
      <c r="E502" s="82" t="s">
        <v>4093</v>
      </c>
      <c r="F502" s="82" t="s">
        <v>4105</v>
      </c>
      <c r="G502" s="82" t="s">
        <v>3254</v>
      </c>
      <c r="H502" s="82" t="s">
        <v>3254</v>
      </c>
      <c r="I502" s="82" t="s">
        <v>4105</v>
      </c>
    </row>
    <row r="503" spans="1:9" ht="108">
      <c r="A503" s="81" t="s">
        <v>4106</v>
      </c>
      <c r="B503" s="82" t="s">
        <v>3828</v>
      </c>
      <c r="C503" s="82" t="s">
        <v>3831</v>
      </c>
      <c r="D503" s="82" t="s">
        <v>4091</v>
      </c>
      <c r="E503" s="82" t="s">
        <v>4093</v>
      </c>
      <c r="F503" s="82" t="s">
        <v>4107</v>
      </c>
      <c r="G503" s="82" t="s">
        <v>3254</v>
      </c>
      <c r="H503" s="82" t="s">
        <v>3254</v>
      </c>
      <c r="I503" s="82" t="s">
        <v>4107</v>
      </c>
    </row>
    <row r="504" spans="1:9" ht="108">
      <c r="A504" s="81" t="s">
        <v>4108</v>
      </c>
      <c r="B504" s="82" t="s">
        <v>3828</v>
      </c>
      <c r="C504" s="82" t="s">
        <v>3831</v>
      </c>
      <c r="D504" s="82" t="s">
        <v>4091</v>
      </c>
      <c r="E504" s="82" t="s">
        <v>4093</v>
      </c>
      <c r="F504" s="82" t="s">
        <v>4109</v>
      </c>
      <c r="G504" s="82" t="s">
        <v>3254</v>
      </c>
      <c r="H504" s="82" t="s">
        <v>3254</v>
      </c>
      <c r="I504" s="82" t="s">
        <v>4109</v>
      </c>
    </row>
    <row r="505" spans="1:9" ht="90">
      <c r="A505" s="81" t="s">
        <v>4110</v>
      </c>
      <c r="B505" s="82" t="s">
        <v>3828</v>
      </c>
      <c r="C505" s="82" t="s">
        <v>3831</v>
      </c>
      <c r="D505" s="82" t="s">
        <v>4091</v>
      </c>
      <c r="E505" s="82" t="s">
        <v>4093</v>
      </c>
      <c r="F505" s="82" t="s">
        <v>4111</v>
      </c>
      <c r="G505" s="82" t="s">
        <v>3254</v>
      </c>
      <c r="H505" s="82" t="s">
        <v>3254</v>
      </c>
      <c r="I505" s="82" t="s">
        <v>4111</v>
      </c>
    </row>
    <row r="506" spans="1:9" ht="54">
      <c r="A506" s="81" t="s">
        <v>4112</v>
      </c>
      <c r="B506" s="82" t="s">
        <v>3828</v>
      </c>
      <c r="C506" s="82" t="s">
        <v>3831</v>
      </c>
      <c r="D506" s="82" t="s">
        <v>4091</v>
      </c>
      <c r="E506" s="82" t="s">
        <v>4113</v>
      </c>
      <c r="F506" s="82" t="s">
        <v>3254</v>
      </c>
      <c r="G506" s="82" t="s">
        <v>3254</v>
      </c>
      <c r="H506" s="82" t="s">
        <v>3254</v>
      </c>
      <c r="I506" s="82" t="s">
        <v>4113</v>
      </c>
    </row>
    <row r="507" spans="1:9" ht="54">
      <c r="A507" s="81" t="s">
        <v>4114</v>
      </c>
      <c r="B507" s="82" t="s">
        <v>3828</v>
      </c>
      <c r="C507" s="82" t="s">
        <v>3831</v>
      </c>
      <c r="D507" s="82" t="s">
        <v>4091</v>
      </c>
      <c r="E507" s="82" t="s">
        <v>4115</v>
      </c>
      <c r="F507" s="82" t="s">
        <v>3254</v>
      </c>
      <c r="G507" s="82" t="s">
        <v>3254</v>
      </c>
      <c r="H507" s="82" t="s">
        <v>3254</v>
      </c>
      <c r="I507" s="82" t="s">
        <v>4115</v>
      </c>
    </row>
    <row r="508" spans="1:9" ht="54">
      <c r="A508" s="81" t="s">
        <v>4116</v>
      </c>
      <c r="B508" s="82" t="s">
        <v>3828</v>
      </c>
      <c r="C508" s="82" t="s">
        <v>3831</v>
      </c>
      <c r="D508" s="82" t="s">
        <v>4091</v>
      </c>
      <c r="E508" s="82" t="s">
        <v>4117</v>
      </c>
      <c r="F508" s="82" t="s">
        <v>3254</v>
      </c>
      <c r="G508" s="82" t="s">
        <v>3254</v>
      </c>
      <c r="H508" s="82" t="s">
        <v>3254</v>
      </c>
      <c r="I508" s="82" t="s">
        <v>4117</v>
      </c>
    </row>
    <row r="509" spans="1:9" ht="72">
      <c r="A509" s="81" t="s">
        <v>4118</v>
      </c>
      <c r="B509" s="82" t="s">
        <v>3828</v>
      </c>
      <c r="C509" s="82" t="s">
        <v>3831</v>
      </c>
      <c r="D509" s="82" t="s">
        <v>4091</v>
      </c>
      <c r="E509" s="82" t="s">
        <v>4117</v>
      </c>
      <c r="F509" s="82" t="s">
        <v>4119</v>
      </c>
      <c r="G509" s="82" t="s">
        <v>3254</v>
      </c>
      <c r="H509" s="82" t="s">
        <v>3254</v>
      </c>
      <c r="I509" s="82" t="s">
        <v>4119</v>
      </c>
    </row>
    <row r="510" spans="1:9">
      <c r="A510" s="81" t="s">
        <v>4120</v>
      </c>
      <c r="B510" s="82" t="s">
        <v>3828</v>
      </c>
      <c r="C510" s="82" t="s">
        <v>4121</v>
      </c>
      <c r="D510" s="82" t="s">
        <v>3254</v>
      </c>
      <c r="E510" s="82" t="s">
        <v>3254</v>
      </c>
      <c r="F510" s="82" t="s">
        <v>3254</v>
      </c>
      <c r="G510" s="82" t="s">
        <v>3254</v>
      </c>
      <c r="H510" s="82" t="s">
        <v>3254</v>
      </c>
      <c r="I510" s="82" t="s">
        <v>4121</v>
      </c>
    </row>
    <row r="511" spans="1:9" ht="54">
      <c r="A511" s="81" t="s">
        <v>4122</v>
      </c>
      <c r="B511" s="82" t="s">
        <v>3828</v>
      </c>
      <c r="C511" s="82" t="s">
        <v>4121</v>
      </c>
      <c r="D511" s="82" t="s">
        <v>4123</v>
      </c>
      <c r="E511" s="82" t="s">
        <v>3254</v>
      </c>
      <c r="F511" s="82" t="s">
        <v>3254</v>
      </c>
      <c r="G511" s="82" t="s">
        <v>3254</v>
      </c>
      <c r="H511" s="82" t="s">
        <v>3254</v>
      </c>
      <c r="I511" s="82" t="s">
        <v>4123</v>
      </c>
    </row>
    <row r="512" spans="1:9" ht="54">
      <c r="A512" s="81" t="s">
        <v>4124</v>
      </c>
      <c r="B512" s="82" t="s">
        <v>3828</v>
      </c>
      <c r="C512" s="82" t="s">
        <v>4121</v>
      </c>
      <c r="D512" s="82" t="s">
        <v>4123</v>
      </c>
      <c r="E512" s="82" t="s">
        <v>4125</v>
      </c>
      <c r="F512" s="82" t="s">
        <v>3254</v>
      </c>
      <c r="G512" s="82" t="s">
        <v>3254</v>
      </c>
      <c r="H512" s="82" t="s">
        <v>3254</v>
      </c>
      <c r="I512" s="82" t="s">
        <v>4125</v>
      </c>
    </row>
    <row r="513" spans="1:9" ht="54">
      <c r="A513" s="81" t="s">
        <v>4126</v>
      </c>
      <c r="B513" s="82" t="s">
        <v>3828</v>
      </c>
      <c r="C513" s="82" t="s">
        <v>4121</v>
      </c>
      <c r="D513" s="82" t="s">
        <v>4123</v>
      </c>
      <c r="E513" s="82" t="s">
        <v>4127</v>
      </c>
      <c r="F513" s="82" t="s">
        <v>3254</v>
      </c>
      <c r="G513" s="82" t="s">
        <v>3254</v>
      </c>
      <c r="H513" s="82" t="s">
        <v>3254</v>
      </c>
      <c r="I513" s="82" t="s">
        <v>4127</v>
      </c>
    </row>
    <row r="514" spans="1:9" ht="72">
      <c r="A514" s="81" t="s">
        <v>4128</v>
      </c>
      <c r="B514" s="82" t="s">
        <v>3828</v>
      </c>
      <c r="C514" s="82" t="s">
        <v>4121</v>
      </c>
      <c r="D514" s="82" t="s">
        <v>4123</v>
      </c>
      <c r="E514" s="82" t="s">
        <v>4129</v>
      </c>
      <c r="F514" s="82" t="s">
        <v>3254</v>
      </c>
      <c r="G514" s="82" t="s">
        <v>3254</v>
      </c>
      <c r="H514" s="82" t="s">
        <v>3254</v>
      </c>
      <c r="I514" s="82" t="s">
        <v>4129</v>
      </c>
    </row>
    <row r="515" spans="1:9" ht="72">
      <c r="A515" s="81" t="s">
        <v>4130</v>
      </c>
      <c r="B515" s="82" t="s">
        <v>3828</v>
      </c>
      <c r="C515" s="82" t="s">
        <v>4121</v>
      </c>
      <c r="D515" s="82" t="s">
        <v>4123</v>
      </c>
      <c r="E515" s="82" t="s">
        <v>4131</v>
      </c>
      <c r="F515" s="82" t="s">
        <v>3254</v>
      </c>
      <c r="G515" s="82" t="s">
        <v>3254</v>
      </c>
      <c r="H515" s="82" t="s">
        <v>3254</v>
      </c>
      <c r="I515" s="82" t="s">
        <v>4131</v>
      </c>
    </row>
    <row r="516" spans="1:9" ht="72">
      <c r="A516" s="81" t="s">
        <v>4132</v>
      </c>
      <c r="B516" s="82" t="s">
        <v>3828</v>
      </c>
      <c r="C516" s="82" t="s">
        <v>4121</v>
      </c>
      <c r="D516" s="82" t="s">
        <v>4123</v>
      </c>
      <c r="E516" s="82" t="s">
        <v>4133</v>
      </c>
      <c r="F516" s="82" t="s">
        <v>3254</v>
      </c>
      <c r="G516" s="82" t="s">
        <v>3254</v>
      </c>
      <c r="H516" s="82" t="s">
        <v>3254</v>
      </c>
      <c r="I516" s="82" t="s">
        <v>4133</v>
      </c>
    </row>
    <row r="517" spans="1:9" ht="72">
      <c r="A517" s="81" t="s">
        <v>4134</v>
      </c>
      <c r="B517" s="82" t="s">
        <v>3828</v>
      </c>
      <c r="C517" s="82" t="s">
        <v>4121</v>
      </c>
      <c r="D517" s="82" t="s">
        <v>4123</v>
      </c>
      <c r="E517" s="82" t="s">
        <v>4135</v>
      </c>
      <c r="F517" s="82" t="s">
        <v>3254</v>
      </c>
      <c r="G517" s="82" t="s">
        <v>3254</v>
      </c>
      <c r="H517" s="82" t="s">
        <v>3254</v>
      </c>
      <c r="I517" s="82" t="s">
        <v>4135</v>
      </c>
    </row>
    <row r="518" spans="1:9" ht="72">
      <c r="A518" s="81" t="s">
        <v>4136</v>
      </c>
      <c r="B518" s="82" t="s">
        <v>3828</v>
      </c>
      <c r="C518" s="82" t="s">
        <v>4121</v>
      </c>
      <c r="D518" s="82" t="s">
        <v>4123</v>
      </c>
      <c r="E518" s="82" t="s">
        <v>4137</v>
      </c>
      <c r="F518" s="82" t="s">
        <v>3254</v>
      </c>
      <c r="G518" s="82" t="s">
        <v>3254</v>
      </c>
      <c r="H518" s="82" t="s">
        <v>3254</v>
      </c>
      <c r="I518" s="82" t="s">
        <v>4137</v>
      </c>
    </row>
    <row r="519" spans="1:9" ht="72">
      <c r="A519" s="81" t="s">
        <v>4138</v>
      </c>
      <c r="B519" s="82" t="s">
        <v>3828</v>
      </c>
      <c r="C519" s="82" t="s">
        <v>4121</v>
      </c>
      <c r="D519" s="82" t="s">
        <v>4139</v>
      </c>
      <c r="E519" s="82" t="s">
        <v>3254</v>
      </c>
      <c r="F519" s="82" t="s">
        <v>3254</v>
      </c>
      <c r="G519" s="82" t="s">
        <v>3254</v>
      </c>
      <c r="H519" s="82" t="s">
        <v>3254</v>
      </c>
      <c r="I519" s="82" t="s">
        <v>4139</v>
      </c>
    </row>
    <row r="520" spans="1:9" ht="72">
      <c r="A520" s="81" t="s">
        <v>4140</v>
      </c>
      <c r="B520" s="82" t="s">
        <v>3828</v>
      </c>
      <c r="C520" s="82" t="s">
        <v>4121</v>
      </c>
      <c r="D520" s="82" t="s">
        <v>4139</v>
      </c>
      <c r="E520" s="82" t="s">
        <v>4141</v>
      </c>
      <c r="F520" s="82" t="s">
        <v>3254</v>
      </c>
      <c r="G520" s="82" t="s">
        <v>3254</v>
      </c>
      <c r="H520" s="82" t="s">
        <v>3254</v>
      </c>
      <c r="I520" s="82" t="s">
        <v>4141</v>
      </c>
    </row>
    <row r="521" spans="1:9" ht="72">
      <c r="A521" s="81" t="s">
        <v>4142</v>
      </c>
      <c r="B521" s="82" t="s">
        <v>3828</v>
      </c>
      <c r="C521" s="82" t="s">
        <v>4121</v>
      </c>
      <c r="D521" s="82" t="s">
        <v>4139</v>
      </c>
      <c r="E521" s="82" t="s">
        <v>4143</v>
      </c>
      <c r="F521" s="82" t="s">
        <v>3254</v>
      </c>
      <c r="G521" s="82" t="s">
        <v>3254</v>
      </c>
      <c r="H521" s="82" t="s">
        <v>3254</v>
      </c>
      <c r="I521" s="82" t="s">
        <v>4143</v>
      </c>
    </row>
    <row r="522" spans="1:9" ht="108">
      <c r="A522" s="81" t="s">
        <v>4144</v>
      </c>
      <c r="B522" s="82" t="s">
        <v>3828</v>
      </c>
      <c r="C522" s="82" t="s">
        <v>4121</v>
      </c>
      <c r="D522" s="82" t="s">
        <v>4139</v>
      </c>
      <c r="E522" s="82" t="s">
        <v>4143</v>
      </c>
      <c r="F522" s="82" t="s">
        <v>4145</v>
      </c>
      <c r="G522" s="82" t="s">
        <v>3254</v>
      </c>
      <c r="H522" s="82" t="s">
        <v>3254</v>
      </c>
      <c r="I522" s="82" t="s">
        <v>4145</v>
      </c>
    </row>
    <row r="523" spans="1:9" ht="72">
      <c r="A523" s="81" t="s">
        <v>4146</v>
      </c>
      <c r="B523" s="82" t="s">
        <v>3828</v>
      </c>
      <c r="C523" s="82" t="s">
        <v>4121</v>
      </c>
      <c r="D523" s="82" t="s">
        <v>4139</v>
      </c>
      <c r="E523" s="82" t="s">
        <v>4143</v>
      </c>
      <c r="F523" s="82" t="s">
        <v>4147</v>
      </c>
      <c r="G523" s="82" t="s">
        <v>3254</v>
      </c>
      <c r="H523" s="82" t="s">
        <v>3254</v>
      </c>
      <c r="I523" s="82" t="s">
        <v>4147</v>
      </c>
    </row>
    <row r="524" spans="1:9" ht="72">
      <c r="A524" s="81" t="s">
        <v>4148</v>
      </c>
      <c r="B524" s="82" t="s">
        <v>3828</v>
      </c>
      <c r="C524" s="82" t="s">
        <v>4121</v>
      </c>
      <c r="D524" s="82" t="s">
        <v>4139</v>
      </c>
      <c r="E524" s="82" t="s">
        <v>4143</v>
      </c>
      <c r="F524" s="82" t="s">
        <v>4149</v>
      </c>
      <c r="G524" s="82" t="s">
        <v>3254</v>
      </c>
      <c r="H524" s="82" t="s">
        <v>3254</v>
      </c>
      <c r="I524" s="82" t="s">
        <v>4149</v>
      </c>
    </row>
    <row r="525" spans="1:9" ht="72">
      <c r="A525" s="81" t="s">
        <v>4150</v>
      </c>
      <c r="B525" s="82" t="s">
        <v>3828</v>
      </c>
      <c r="C525" s="82" t="s">
        <v>4121</v>
      </c>
      <c r="D525" s="82" t="s">
        <v>4139</v>
      </c>
      <c r="E525" s="82" t="s">
        <v>4143</v>
      </c>
      <c r="F525" s="82" t="s">
        <v>4149</v>
      </c>
      <c r="G525" s="82" t="s">
        <v>4151</v>
      </c>
      <c r="H525" s="82" t="s">
        <v>3254</v>
      </c>
      <c r="I525" s="82" t="s">
        <v>4151</v>
      </c>
    </row>
    <row r="526" spans="1:9" ht="72">
      <c r="A526" s="81" t="s">
        <v>4152</v>
      </c>
      <c r="B526" s="82" t="s">
        <v>3828</v>
      </c>
      <c r="C526" s="82" t="s">
        <v>4121</v>
      </c>
      <c r="D526" s="82" t="s">
        <v>4139</v>
      </c>
      <c r="E526" s="82" t="s">
        <v>4143</v>
      </c>
      <c r="F526" s="82" t="s">
        <v>4149</v>
      </c>
      <c r="G526" s="82" t="s">
        <v>4153</v>
      </c>
      <c r="H526" s="82" t="s">
        <v>3254</v>
      </c>
      <c r="I526" s="82" t="s">
        <v>4153</v>
      </c>
    </row>
    <row r="527" spans="1:9" ht="72">
      <c r="A527" s="81" t="s">
        <v>4154</v>
      </c>
      <c r="B527" s="82" t="s">
        <v>3828</v>
      </c>
      <c r="C527" s="82" t="s">
        <v>4121</v>
      </c>
      <c r="D527" s="82" t="s">
        <v>4139</v>
      </c>
      <c r="E527" s="82" t="s">
        <v>4143</v>
      </c>
      <c r="F527" s="82" t="s">
        <v>4149</v>
      </c>
      <c r="G527" s="82" t="s">
        <v>4155</v>
      </c>
      <c r="H527" s="82" t="s">
        <v>3254</v>
      </c>
      <c r="I527" s="82" t="s">
        <v>4155</v>
      </c>
    </row>
    <row r="528" spans="1:9" ht="126">
      <c r="A528" s="81" t="s">
        <v>4156</v>
      </c>
      <c r="B528" s="82" t="s">
        <v>3828</v>
      </c>
      <c r="C528" s="82" t="s">
        <v>4121</v>
      </c>
      <c r="D528" s="82" t="s">
        <v>4139</v>
      </c>
      <c r="E528" s="82" t="s">
        <v>4143</v>
      </c>
      <c r="F528" s="82" t="s">
        <v>4157</v>
      </c>
      <c r="G528" s="82" t="s">
        <v>3254</v>
      </c>
      <c r="H528" s="82" t="s">
        <v>3254</v>
      </c>
      <c r="I528" s="82" t="s">
        <v>4157</v>
      </c>
    </row>
    <row r="529" spans="1:9" ht="144">
      <c r="A529" s="81" t="s">
        <v>4158</v>
      </c>
      <c r="B529" s="82" t="s">
        <v>3828</v>
      </c>
      <c r="C529" s="82" t="s">
        <v>4121</v>
      </c>
      <c r="D529" s="82" t="s">
        <v>4139</v>
      </c>
      <c r="E529" s="82" t="s">
        <v>4143</v>
      </c>
      <c r="F529" s="82" t="s">
        <v>4159</v>
      </c>
      <c r="G529" s="82" t="s">
        <v>3254</v>
      </c>
      <c r="H529" s="82" t="s">
        <v>3254</v>
      </c>
      <c r="I529" s="82" t="s">
        <v>4159</v>
      </c>
    </row>
    <row r="530" spans="1:9" ht="90">
      <c r="A530" s="81" t="s">
        <v>4160</v>
      </c>
      <c r="B530" s="82" t="s">
        <v>3828</v>
      </c>
      <c r="C530" s="82" t="s">
        <v>4121</v>
      </c>
      <c r="D530" s="82" t="s">
        <v>4139</v>
      </c>
      <c r="E530" s="82" t="s">
        <v>4143</v>
      </c>
      <c r="F530" s="82" t="s">
        <v>4161</v>
      </c>
      <c r="G530" s="82" t="s">
        <v>3254</v>
      </c>
      <c r="H530" s="82" t="s">
        <v>3254</v>
      </c>
      <c r="I530" s="82" t="s">
        <v>4161</v>
      </c>
    </row>
    <row r="531" spans="1:9" ht="108">
      <c r="A531" s="81" t="s">
        <v>4162</v>
      </c>
      <c r="B531" s="82" t="s">
        <v>3828</v>
      </c>
      <c r="C531" s="82" t="s">
        <v>4121</v>
      </c>
      <c r="D531" s="82" t="s">
        <v>4139</v>
      </c>
      <c r="E531" s="82" t="s">
        <v>4143</v>
      </c>
      <c r="F531" s="82" t="s">
        <v>4163</v>
      </c>
      <c r="G531" s="82" t="s">
        <v>3254</v>
      </c>
      <c r="H531" s="82" t="s">
        <v>3254</v>
      </c>
      <c r="I531" s="82" t="s">
        <v>4163</v>
      </c>
    </row>
    <row r="532" spans="1:9" ht="108">
      <c r="A532" s="81" t="s">
        <v>4164</v>
      </c>
      <c r="B532" s="82" t="s">
        <v>3828</v>
      </c>
      <c r="C532" s="82" t="s">
        <v>4121</v>
      </c>
      <c r="D532" s="82" t="s">
        <v>4139</v>
      </c>
      <c r="E532" s="82" t="s">
        <v>4143</v>
      </c>
      <c r="F532" s="82" t="s">
        <v>4165</v>
      </c>
      <c r="G532" s="82" t="s">
        <v>3254</v>
      </c>
      <c r="H532" s="82" t="s">
        <v>3254</v>
      </c>
      <c r="I532" s="82" t="s">
        <v>4165</v>
      </c>
    </row>
    <row r="533" spans="1:9" ht="72">
      <c r="A533" s="81" t="s">
        <v>4166</v>
      </c>
      <c r="B533" s="82" t="s">
        <v>3828</v>
      </c>
      <c r="C533" s="82" t="s">
        <v>4121</v>
      </c>
      <c r="D533" s="82" t="s">
        <v>4139</v>
      </c>
      <c r="E533" s="82" t="s">
        <v>4143</v>
      </c>
      <c r="F533" s="82" t="s">
        <v>4167</v>
      </c>
      <c r="G533" s="82" t="s">
        <v>3254</v>
      </c>
      <c r="H533" s="82" t="s">
        <v>3254</v>
      </c>
      <c r="I533" s="82" t="s">
        <v>4167</v>
      </c>
    </row>
    <row r="534" spans="1:9" ht="72">
      <c r="A534" s="81" t="s">
        <v>4168</v>
      </c>
      <c r="B534" s="82" t="s">
        <v>3828</v>
      </c>
      <c r="C534" s="82" t="s">
        <v>4121</v>
      </c>
      <c r="D534" s="82" t="s">
        <v>4139</v>
      </c>
      <c r="E534" s="82" t="s">
        <v>4143</v>
      </c>
      <c r="F534" s="82" t="s">
        <v>4169</v>
      </c>
      <c r="G534" s="82" t="s">
        <v>3254</v>
      </c>
      <c r="H534" s="82" t="s">
        <v>3254</v>
      </c>
      <c r="I534" s="82" t="s">
        <v>4169</v>
      </c>
    </row>
    <row r="535" spans="1:9" ht="72">
      <c r="A535" s="81" t="s">
        <v>4170</v>
      </c>
      <c r="B535" s="82" t="s">
        <v>3828</v>
      </c>
      <c r="C535" s="82" t="s">
        <v>4121</v>
      </c>
      <c r="D535" s="82" t="s">
        <v>4139</v>
      </c>
      <c r="E535" s="82" t="s">
        <v>4171</v>
      </c>
      <c r="F535" s="82" t="s">
        <v>3254</v>
      </c>
      <c r="G535" s="82" t="s">
        <v>3254</v>
      </c>
      <c r="H535" s="82" t="s">
        <v>3254</v>
      </c>
      <c r="I535" s="82" t="s">
        <v>4171</v>
      </c>
    </row>
    <row r="536" spans="1:9" ht="72">
      <c r="A536" s="81" t="s">
        <v>4172</v>
      </c>
      <c r="B536" s="82" t="s">
        <v>3828</v>
      </c>
      <c r="C536" s="82" t="s">
        <v>4121</v>
      </c>
      <c r="D536" s="82" t="s">
        <v>4139</v>
      </c>
      <c r="E536" s="82" t="s">
        <v>4171</v>
      </c>
      <c r="F536" s="82" t="s">
        <v>4173</v>
      </c>
      <c r="G536" s="82" t="s">
        <v>3254</v>
      </c>
      <c r="H536" s="82" t="s">
        <v>3254</v>
      </c>
      <c r="I536" s="82" t="s">
        <v>4173</v>
      </c>
    </row>
    <row r="537" spans="1:9" ht="72">
      <c r="A537" s="81" t="s">
        <v>4174</v>
      </c>
      <c r="B537" s="82" t="s">
        <v>3828</v>
      </c>
      <c r="C537" s="82" t="s">
        <v>4121</v>
      </c>
      <c r="D537" s="82" t="s">
        <v>4139</v>
      </c>
      <c r="E537" s="82" t="s">
        <v>4171</v>
      </c>
      <c r="F537" s="82" t="s">
        <v>4175</v>
      </c>
      <c r="G537" s="82" t="s">
        <v>3254</v>
      </c>
      <c r="H537" s="82" t="s">
        <v>3254</v>
      </c>
      <c r="I537" s="82" t="s">
        <v>4175</v>
      </c>
    </row>
    <row r="538" spans="1:9" ht="72">
      <c r="A538" s="81" t="s">
        <v>4176</v>
      </c>
      <c r="B538" s="82" t="s">
        <v>3828</v>
      </c>
      <c r="C538" s="82" t="s">
        <v>4121</v>
      </c>
      <c r="D538" s="82" t="s">
        <v>4139</v>
      </c>
      <c r="E538" s="82" t="s">
        <v>4171</v>
      </c>
      <c r="F538" s="82" t="s">
        <v>4177</v>
      </c>
      <c r="G538" s="82" t="s">
        <v>3254</v>
      </c>
      <c r="H538" s="82" t="s">
        <v>3254</v>
      </c>
      <c r="I538" s="82" t="s">
        <v>4177</v>
      </c>
    </row>
    <row r="539" spans="1:9" ht="72">
      <c r="A539" s="81" t="s">
        <v>4178</v>
      </c>
      <c r="B539" s="82" t="s">
        <v>3828</v>
      </c>
      <c r="C539" s="82" t="s">
        <v>4121</v>
      </c>
      <c r="D539" s="82" t="s">
        <v>4139</v>
      </c>
      <c r="E539" s="82" t="s">
        <v>4171</v>
      </c>
      <c r="F539" s="82" t="s">
        <v>4179</v>
      </c>
      <c r="G539" s="82" t="s">
        <v>3254</v>
      </c>
      <c r="H539" s="82" t="s">
        <v>3254</v>
      </c>
      <c r="I539" s="82" t="s">
        <v>4179</v>
      </c>
    </row>
    <row r="540" spans="1:9" ht="72">
      <c r="A540" s="81" t="s">
        <v>4180</v>
      </c>
      <c r="B540" s="82" t="s">
        <v>3828</v>
      </c>
      <c r="C540" s="82" t="s">
        <v>4121</v>
      </c>
      <c r="D540" s="82" t="s">
        <v>4139</v>
      </c>
      <c r="E540" s="82" t="s">
        <v>4171</v>
      </c>
      <c r="F540" s="82" t="s">
        <v>4181</v>
      </c>
      <c r="G540" s="82" t="s">
        <v>3254</v>
      </c>
      <c r="H540" s="82" t="s">
        <v>3254</v>
      </c>
      <c r="I540" s="82" t="s">
        <v>4181</v>
      </c>
    </row>
    <row r="541" spans="1:9" ht="72">
      <c r="A541" s="81" t="s">
        <v>4182</v>
      </c>
      <c r="B541" s="82" t="s">
        <v>3828</v>
      </c>
      <c r="C541" s="82" t="s">
        <v>4121</v>
      </c>
      <c r="D541" s="82" t="s">
        <v>4139</v>
      </c>
      <c r="E541" s="82" t="s">
        <v>4171</v>
      </c>
      <c r="F541" s="82" t="s">
        <v>4183</v>
      </c>
      <c r="G541" s="82" t="s">
        <v>3254</v>
      </c>
      <c r="H541" s="82" t="s">
        <v>3254</v>
      </c>
      <c r="I541" s="82" t="s">
        <v>4183</v>
      </c>
    </row>
    <row r="542" spans="1:9" ht="72">
      <c r="A542" s="81" t="s">
        <v>4184</v>
      </c>
      <c r="B542" s="82" t="s">
        <v>3828</v>
      </c>
      <c r="C542" s="82" t="s">
        <v>4121</v>
      </c>
      <c r="D542" s="82" t="s">
        <v>4139</v>
      </c>
      <c r="E542" s="82" t="s">
        <v>4171</v>
      </c>
      <c r="F542" s="82" t="s">
        <v>4185</v>
      </c>
      <c r="G542" s="82" t="s">
        <v>3254</v>
      </c>
      <c r="H542" s="82" t="s">
        <v>3254</v>
      </c>
      <c r="I542" s="82" t="s">
        <v>4185</v>
      </c>
    </row>
    <row r="543" spans="1:9" ht="72">
      <c r="A543" s="81" t="s">
        <v>4186</v>
      </c>
      <c r="B543" s="82" t="s">
        <v>3828</v>
      </c>
      <c r="C543" s="82" t="s">
        <v>4121</v>
      </c>
      <c r="D543" s="82" t="s">
        <v>4139</v>
      </c>
      <c r="E543" s="82" t="s">
        <v>4171</v>
      </c>
      <c r="F543" s="82" t="s">
        <v>4187</v>
      </c>
      <c r="G543" s="82" t="s">
        <v>3254</v>
      </c>
      <c r="H543" s="82" t="s">
        <v>3254</v>
      </c>
      <c r="I543" s="82" t="s">
        <v>4187</v>
      </c>
    </row>
    <row r="544" spans="1:9" ht="72">
      <c r="A544" s="81" t="s">
        <v>4188</v>
      </c>
      <c r="B544" s="82" t="s">
        <v>3828</v>
      </c>
      <c r="C544" s="82" t="s">
        <v>4121</v>
      </c>
      <c r="D544" s="82" t="s">
        <v>4139</v>
      </c>
      <c r="E544" s="82" t="s">
        <v>4171</v>
      </c>
      <c r="F544" s="82" t="s">
        <v>4189</v>
      </c>
      <c r="G544" s="82" t="s">
        <v>3254</v>
      </c>
      <c r="H544" s="82" t="s">
        <v>3254</v>
      </c>
      <c r="I544" s="82" t="s">
        <v>4189</v>
      </c>
    </row>
    <row r="545" spans="1:9" ht="72">
      <c r="A545" s="81" t="s">
        <v>4190</v>
      </c>
      <c r="B545" s="82" t="s">
        <v>3828</v>
      </c>
      <c r="C545" s="82" t="s">
        <v>4121</v>
      </c>
      <c r="D545" s="82" t="s">
        <v>4139</v>
      </c>
      <c r="E545" s="82" t="s">
        <v>4191</v>
      </c>
      <c r="F545" s="82" t="s">
        <v>3254</v>
      </c>
      <c r="G545" s="82" t="s">
        <v>3254</v>
      </c>
      <c r="H545" s="82" t="s">
        <v>3254</v>
      </c>
      <c r="I545" s="82" t="s">
        <v>4191</v>
      </c>
    </row>
    <row r="546" spans="1:9" ht="72">
      <c r="A546" s="81" t="s">
        <v>4192</v>
      </c>
      <c r="B546" s="82" t="s">
        <v>3828</v>
      </c>
      <c r="C546" s="82" t="s">
        <v>4121</v>
      </c>
      <c r="D546" s="82" t="s">
        <v>4139</v>
      </c>
      <c r="E546" s="82" t="s">
        <v>4191</v>
      </c>
      <c r="F546" s="82" t="s">
        <v>4193</v>
      </c>
      <c r="G546" s="82" t="s">
        <v>3254</v>
      </c>
      <c r="H546" s="82" t="s">
        <v>3254</v>
      </c>
      <c r="I546" s="82" t="s">
        <v>4193</v>
      </c>
    </row>
    <row r="547" spans="1:9" ht="72">
      <c r="A547" s="81" t="s">
        <v>4194</v>
      </c>
      <c r="B547" s="82" t="s">
        <v>3828</v>
      </c>
      <c r="C547" s="82" t="s">
        <v>4121</v>
      </c>
      <c r="D547" s="82" t="s">
        <v>4139</v>
      </c>
      <c r="E547" s="82" t="s">
        <v>4191</v>
      </c>
      <c r="F547" s="82" t="s">
        <v>4195</v>
      </c>
      <c r="G547" s="82" t="s">
        <v>3254</v>
      </c>
      <c r="H547" s="82" t="s">
        <v>3254</v>
      </c>
      <c r="I547" s="82" t="s">
        <v>4195</v>
      </c>
    </row>
    <row r="548" spans="1:9" ht="72">
      <c r="A548" s="81" t="s">
        <v>4196</v>
      </c>
      <c r="B548" s="82" t="s">
        <v>3828</v>
      </c>
      <c r="C548" s="82" t="s">
        <v>4121</v>
      </c>
      <c r="D548" s="82" t="s">
        <v>4139</v>
      </c>
      <c r="E548" s="82" t="s">
        <v>4197</v>
      </c>
      <c r="F548" s="82" t="s">
        <v>3254</v>
      </c>
      <c r="G548" s="82" t="s">
        <v>3254</v>
      </c>
      <c r="H548" s="82" t="s">
        <v>3254</v>
      </c>
      <c r="I548" s="82" t="s">
        <v>4197</v>
      </c>
    </row>
    <row r="549" spans="1:9" ht="72">
      <c r="A549" s="81" t="s">
        <v>4198</v>
      </c>
      <c r="B549" s="82" t="s">
        <v>3828</v>
      </c>
      <c r="C549" s="82" t="s">
        <v>4121</v>
      </c>
      <c r="D549" s="82" t="s">
        <v>4139</v>
      </c>
      <c r="E549" s="82" t="s">
        <v>4199</v>
      </c>
      <c r="F549" s="82" t="s">
        <v>3254</v>
      </c>
      <c r="G549" s="82" t="s">
        <v>3254</v>
      </c>
      <c r="H549" s="82" t="s">
        <v>3254</v>
      </c>
      <c r="I549" s="82" t="s">
        <v>4199</v>
      </c>
    </row>
    <row r="550" spans="1:9" ht="54">
      <c r="A550" s="81" t="s">
        <v>4200</v>
      </c>
      <c r="B550" s="82" t="s">
        <v>3828</v>
      </c>
      <c r="C550" s="82" t="s">
        <v>4121</v>
      </c>
      <c r="D550" s="82" t="s">
        <v>4201</v>
      </c>
      <c r="E550" s="82" t="s">
        <v>3254</v>
      </c>
      <c r="F550" s="82" t="s">
        <v>3254</v>
      </c>
      <c r="G550" s="82" t="s">
        <v>3254</v>
      </c>
      <c r="H550" s="82" t="s">
        <v>3254</v>
      </c>
      <c r="I550" s="82" t="s">
        <v>4201</v>
      </c>
    </row>
    <row r="551" spans="1:9" ht="36">
      <c r="A551" s="81" t="s">
        <v>4202</v>
      </c>
      <c r="B551" s="82" t="s">
        <v>3828</v>
      </c>
      <c r="C551" s="82" t="s">
        <v>4121</v>
      </c>
      <c r="D551" s="82" t="s">
        <v>4203</v>
      </c>
      <c r="E551" s="82" t="s">
        <v>3254</v>
      </c>
      <c r="F551" s="82" t="s">
        <v>3254</v>
      </c>
      <c r="G551" s="82" t="s">
        <v>3254</v>
      </c>
      <c r="H551" s="82" t="s">
        <v>3254</v>
      </c>
      <c r="I551" s="82" t="s">
        <v>4203</v>
      </c>
    </row>
    <row r="552" spans="1:9" ht="36">
      <c r="A552" s="81" t="s">
        <v>4204</v>
      </c>
      <c r="B552" s="82" t="s">
        <v>3828</v>
      </c>
      <c r="C552" s="82" t="s">
        <v>4121</v>
      </c>
      <c r="D552" s="82" t="s">
        <v>4203</v>
      </c>
      <c r="E552" s="82" t="s">
        <v>4205</v>
      </c>
      <c r="F552" s="82" t="s">
        <v>3254</v>
      </c>
      <c r="G552" s="82" t="s">
        <v>3254</v>
      </c>
      <c r="H552" s="82" t="s">
        <v>3254</v>
      </c>
      <c r="I552" s="82" t="s">
        <v>4205</v>
      </c>
    </row>
    <row r="553" spans="1:9" ht="54">
      <c r="A553" s="81" t="s">
        <v>4206</v>
      </c>
      <c r="B553" s="82" t="s">
        <v>3828</v>
      </c>
      <c r="C553" s="82" t="s">
        <v>4121</v>
      </c>
      <c r="D553" s="82" t="s">
        <v>4203</v>
      </c>
      <c r="E553" s="82" t="s">
        <v>4205</v>
      </c>
      <c r="F553" s="82" t="s">
        <v>4207</v>
      </c>
      <c r="G553" s="82" t="s">
        <v>3254</v>
      </c>
      <c r="H553" s="82" t="s">
        <v>3254</v>
      </c>
      <c r="I553" s="82" t="s">
        <v>4207</v>
      </c>
    </row>
    <row r="554" spans="1:9" ht="36">
      <c r="A554" s="81" t="s">
        <v>4208</v>
      </c>
      <c r="B554" s="82" t="s">
        <v>3828</v>
      </c>
      <c r="C554" s="82" t="s">
        <v>4121</v>
      </c>
      <c r="D554" s="82" t="s">
        <v>4203</v>
      </c>
      <c r="E554" s="82" t="s">
        <v>4205</v>
      </c>
      <c r="F554" s="82" t="s">
        <v>4209</v>
      </c>
      <c r="G554" s="82" t="s">
        <v>3254</v>
      </c>
      <c r="H554" s="82" t="s">
        <v>3254</v>
      </c>
      <c r="I554" s="82" t="s">
        <v>4209</v>
      </c>
    </row>
    <row r="555" spans="1:9" ht="90">
      <c r="A555" s="81" t="s">
        <v>4210</v>
      </c>
      <c r="B555" s="82" t="s">
        <v>3828</v>
      </c>
      <c r="C555" s="82" t="s">
        <v>4121</v>
      </c>
      <c r="D555" s="82" t="s">
        <v>4203</v>
      </c>
      <c r="E555" s="82" t="s">
        <v>4205</v>
      </c>
      <c r="F555" s="82" t="s">
        <v>4211</v>
      </c>
      <c r="G555" s="82" t="s">
        <v>3254</v>
      </c>
      <c r="H555" s="82" t="s">
        <v>3254</v>
      </c>
      <c r="I555" s="82" t="s">
        <v>4211</v>
      </c>
    </row>
    <row r="556" spans="1:9" ht="36">
      <c r="A556" s="81" t="s">
        <v>4212</v>
      </c>
      <c r="B556" s="82" t="s">
        <v>3828</v>
      </c>
      <c r="C556" s="82" t="s">
        <v>4121</v>
      </c>
      <c r="D556" s="82" t="s">
        <v>4203</v>
      </c>
      <c r="E556" s="82" t="s">
        <v>4213</v>
      </c>
      <c r="F556" s="82" t="s">
        <v>3254</v>
      </c>
      <c r="G556" s="82" t="s">
        <v>3254</v>
      </c>
      <c r="H556" s="82" t="s">
        <v>3254</v>
      </c>
      <c r="I556" s="82" t="s">
        <v>4213</v>
      </c>
    </row>
    <row r="557" spans="1:9" ht="36">
      <c r="A557" s="81" t="s">
        <v>4214</v>
      </c>
      <c r="B557" s="82" t="s">
        <v>3828</v>
      </c>
      <c r="C557" s="82" t="s">
        <v>4121</v>
      </c>
      <c r="D557" s="82" t="s">
        <v>4203</v>
      </c>
      <c r="E557" s="82" t="s">
        <v>4215</v>
      </c>
      <c r="F557" s="82" t="s">
        <v>3254</v>
      </c>
      <c r="G557" s="82" t="s">
        <v>3254</v>
      </c>
      <c r="H557" s="82" t="s">
        <v>3254</v>
      </c>
      <c r="I557" s="82" t="s">
        <v>4215</v>
      </c>
    </row>
    <row r="558" spans="1:9" ht="54">
      <c r="A558" s="81" t="s">
        <v>4216</v>
      </c>
      <c r="B558" s="82" t="s">
        <v>3828</v>
      </c>
      <c r="C558" s="82" t="s">
        <v>4121</v>
      </c>
      <c r="D558" s="82" t="s">
        <v>4203</v>
      </c>
      <c r="E558" s="82" t="s">
        <v>4215</v>
      </c>
      <c r="F558" s="82" t="s">
        <v>4217</v>
      </c>
      <c r="G558" s="82" t="s">
        <v>3254</v>
      </c>
      <c r="H558" s="82" t="s">
        <v>3254</v>
      </c>
      <c r="I558" s="82" t="s">
        <v>4217</v>
      </c>
    </row>
    <row r="559" spans="1:9" ht="36">
      <c r="A559" s="81" t="s">
        <v>4218</v>
      </c>
      <c r="B559" s="82" t="s">
        <v>3828</v>
      </c>
      <c r="C559" s="82" t="s">
        <v>4121</v>
      </c>
      <c r="D559" s="82" t="s">
        <v>4203</v>
      </c>
      <c r="E559" s="82" t="s">
        <v>4215</v>
      </c>
      <c r="F559" s="82" t="s">
        <v>4219</v>
      </c>
      <c r="G559" s="82" t="s">
        <v>3254</v>
      </c>
      <c r="H559" s="82" t="s">
        <v>3254</v>
      </c>
      <c r="I559" s="82" t="s">
        <v>4219</v>
      </c>
    </row>
    <row r="560" spans="1:9" ht="54">
      <c r="A560" s="81" t="s">
        <v>4220</v>
      </c>
      <c r="B560" s="82" t="s">
        <v>3828</v>
      </c>
      <c r="C560" s="82" t="s">
        <v>4121</v>
      </c>
      <c r="D560" s="82" t="s">
        <v>4203</v>
      </c>
      <c r="E560" s="82" t="s">
        <v>4215</v>
      </c>
      <c r="F560" s="82" t="s">
        <v>4221</v>
      </c>
      <c r="G560" s="82" t="s">
        <v>3254</v>
      </c>
      <c r="H560" s="82" t="s">
        <v>3254</v>
      </c>
      <c r="I560" s="82" t="s">
        <v>4221</v>
      </c>
    </row>
    <row r="561" spans="1:9" ht="36">
      <c r="A561" s="81" t="s">
        <v>4222</v>
      </c>
      <c r="B561" s="82" t="s">
        <v>3828</v>
      </c>
      <c r="C561" s="82" t="s">
        <v>4121</v>
      </c>
      <c r="D561" s="82" t="s">
        <v>4203</v>
      </c>
      <c r="E561" s="82" t="s">
        <v>4215</v>
      </c>
      <c r="F561" s="82" t="s">
        <v>4223</v>
      </c>
      <c r="G561" s="82" t="s">
        <v>3254</v>
      </c>
      <c r="H561" s="82" t="s">
        <v>3254</v>
      </c>
      <c r="I561" s="82" t="s">
        <v>4223</v>
      </c>
    </row>
    <row r="562" spans="1:9" ht="54">
      <c r="A562" s="81" t="s">
        <v>4224</v>
      </c>
      <c r="B562" s="82" t="s">
        <v>3828</v>
      </c>
      <c r="C562" s="82" t="s">
        <v>4121</v>
      </c>
      <c r="D562" s="82" t="s">
        <v>4203</v>
      </c>
      <c r="E562" s="82" t="s">
        <v>4215</v>
      </c>
      <c r="F562" s="82" t="s">
        <v>4225</v>
      </c>
      <c r="G562" s="82" t="s">
        <v>3254</v>
      </c>
      <c r="H562" s="82" t="s">
        <v>3254</v>
      </c>
      <c r="I562" s="82" t="s">
        <v>4225</v>
      </c>
    </row>
    <row r="563" spans="1:9" ht="72">
      <c r="A563" s="81" t="s">
        <v>4226</v>
      </c>
      <c r="B563" s="82" t="s">
        <v>3828</v>
      </c>
      <c r="C563" s="82" t="s">
        <v>4121</v>
      </c>
      <c r="D563" s="82" t="s">
        <v>4203</v>
      </c>
      <c r="E563" s="82" t="s">
        <v>4215</v>
      </c>
      <c r="F563" s="82" t="s">
        <v>4227</v>
      </c>
      <c r="G563" s="82" t="s">
        <v>3254</v>
      </c>
      <c r="H563" s="82" t="s">
        <v>3254</v>
      </c>
      <c r="I563" s="82" t="s">
        <v>4227</v>
      </c>
    </row>
    <row r="564" spans="1:9" ht="36">
      <c r="A564" s="81" t="s">
        <v>4228</v>
      </c>
      <c r="B564" s="82" t="s">
        <v>3828</v>
      </c>
      <c r="C564" s="82" t="s">
        <v>4121</v>
      </c>
      <c r="D564" s="82" t="s">
        <v>4229</v>
      </c>
      <c r="E564" s="82" t="s">
        <v>3254</v>
      </c>
      <c r="F564" s="82" t="s">
        <v>3254</v>
      </c>
      <c r="G564" s="82" t="s">
        <v>3254</v>
      </c>
      <c r="H564" s="82" t="s">
        <v>3254</v>
      </c>
      <c r="I564" s="82" t="s">
        <v>4229</v>
      </c>
    </row>
    <row r="565" spans="1:9" ht="36">
      <c r="A565" s="81" t="s">
        <v>4230</v>
      </c>
      <c r="B565" s="82" t="s">
        <v>3828</v>
      </c>
      <c r="C565" s="82" t="s">
        <v>4121</v>
      </c>
      <c r="D565" s="82" t="s">
        <v>4229</v>
      </c>
      <c r="E565" s="82" t="s">
        <v>4231</v>
      </c>
      <c r="F565" s="82" t="s">
        <v>3254</v>
      </c>
      <c r="G565" s="82" t="s">
        <v>3254</v>
      </c>
      <c r="H565" s="82" t="s">
        <v>3254</v>
      </c>
      <c r="I565" s="82" t="s">
        <v>4231</v>
      </c>
    </row>
    <row r="566" spans="1:9" ht="54">
      <c r="A566" s="81" t="s">
        <v>4232</v>
      </c>
      <c r="B566" s="82" t="s">
        <v>3828</v>
      </c>
      <c r="C566" s="82" t="s">
        <v>4121</v>
      </c>
      <c r="D566" s="82" t="s">
        <v>4229</v>
      </c>
      <c r="E566" s="82" t="s">
        <v>4231</v>
      </c>
      <c r="F566" s="82" t="s">
        <v>4233</v>
      </c>
      <c r="G566" s="82" t="s">
        <v>3254</v>
      </c>
      <c r="H566" s="82" t="s">
        <v>3254</v>
      </c>
      <c r="I566" s="82" t="s">
        <v>4233</v>
      </c>
    </row>
    <row r="567" spans="1:9" ht="54">
      <c r="A567" s="81" t="s">
        <v>4234</v>
      </c>
      <c r="B567" s="82" t="s">
        <v>3828</v>
      </c>
      <c r="C567" s="82" t="s">
        <v>4121</v>
      </c>
      <c r="D567" s="82" t="s">
        <v>4229</v>
      </c>
      <c r="E567" s="82" t="s">
        <v>4235</v>
      </c>
      <c r="F567" s="82" t="s">
        <v>3254</v>
      </c>
      <c r="G567" s="82" t="s">
        <v>3254</v>
      </c>
      <c r="H567" s="82" t="s">
        <v>3254</v>
      </c>
      <c r="I567" s="82" t="s">
        <v>4235</v>
      </c>
    </row>
    <row r="568" spans="1:9" ht="90">
      <c r="A568" s="81" t="s">
        <v>4236</v>
      </c>
      <c r="B568" s="82" t="s">
        <v>3828</v>
      </c>
      <c r="C568" s="82" t="s">
        <v>4121</v>
      </c>
      <c r="D568" s="82" t="s">
        <v>4229</v>
      </c>
      <c r="E568" s="82" t="s">
        <v>4235</v>
      </c>
      <c r="F568" s="82" t="s">
        <v>4237</v>
      </c>
      <c r="G568" s="82" t="s">
        <v>3254</v>
      </c>
      <c r="H568" s="82" t="s">
        <v>3254</v>
      </c>
      <c r="I568" s="82" t="s">
        <v>4237</v>
      </c>
    </row>
    <row r="569" spans="1:9" ht="72">
      <c r="A569" s="81" t="s">
        <v>4238</v>
      </c>
      <c r="B569" s="82" t="s">
        <v>3828</v>
      </c>
      <c r="C569" s="82" t="s">
        <v>4121</v>
      </c>
      <c r="D569" s="82" t="s">
        <v>4229</v>
      </c>
      <c r="E569" s="82" t="s">
        <v>4235</v>
      </c>
      <c r="F569" s="82" t="s">
        <v>4239</v>
      </c>
      <c r="G569" s="82" t="s">
        <v>3254</v>
      </c>
      <c r="H569" s="82" t="s">
        <v>3254</v>
      </c>
      <c r="I569" s="82" t="s">
        <v>4239</v>
      </c>
    </row>
    <row r="570" spans="1:9" ht="54">
      <c r="A570" s="81" t="s">
        <v>4240</v>
      </c>
      <c r="B570" s="82" t="s">
        <v>3828</v>
      </c>
      <c r="C570" s="82" t="s">
        <v>4121</v>
      </c>
      <c r="D570" s="82" t="s">
        <v>4229</v>
      </c>
      <c r="E570" s="82" t="s">
        <v>4241</v>
      </c>
      <c r="F570" s="82" t="s">
        <v>3254</v>
      </c>
      <c r="G570" s="82" t="s">
        <v>3254</v>
      </c>
      <c r="H570" s="82" t="s">
        <v>3254</v>
      </c>
      <c r="I570" s="82" t="s">
        <v>4241</v>
      </c>
    </row>
    <row r="571" spans="1:9" ht="54">
      <c r="A571" s="81" t="s">
        <v>4242</v>
      </c>
      <c r="B571" s="82" t="s">
        <v>3828</v>
      </c>
      <c r="C571" s="82" t="s">
        <v>4121</v>
      </c>
      <c r="D571" s="82" t="s">
        <v>4229</v>
      </c>
      <c r="E571" s="82" t="s">
        <v>4243</v>
      </c>
      <c r="F571" s="82" t="s">
        <v>3254</v>
      </c>
      <c r="G571" s="82" t="s">
        <v>3254</v>
      </c>
      <c r="H571" s="82" t="s">
        <v>3254</v>
      </c>
      <c r="I571" s="82" t="s">
        <v>4243</v>
      </c>
    </row>
    <row r="572" spans="1:9" ht="54">
      <c r="A572" s="81" t="s">
        <v>4244</v>
      </c>
      <c r="B572" s="82" t="s">
        <v>3828</v>
      </c>
      <c r="C572" s="82" t="s">
        <v>4121</v>
      </c>
      <c r="D572" s="82" t="s">
        <v>4229</v>
      </c>
      <c r="E572" s="82" t="s">
        <v>4245</v>
      </c>
      <c r="F572" s="82" t="s">
        <v>3254</v>
      </c>
      <c r="G572" s="82" t="s">
        <v>3254</v>
      </c>
      <c r="H572" s="82" t="s">
        <v>3254</v>
      </c>
      <c r="I572" s="82" t="s">
        <v>4245</v>
      </c>
    </row>
    <row r="573" spans="1:9" ht="90">
      <c r="A573" s="81" t="s">
        <v>4246</v>
      </c>
      <c r="B573" s="82" t="s">
        <v>3828</v>
      </c>
      <c r="C573" s="82" t="s">
        <v>4121</v>
      </c>
      <c r="D573" s="82" t="s">
        <v>4229</v>
      </c>
      <c r="E573" s="82" t="s">
        <v>4245</v>
      </c>
      <c r="F573" s="82" t="s">
        <v>4247</v>
      </c>
      <c r="G573" s="82" t="s">
        <v>3254</v>
      </c>
      <c r="H573" s="82" t="s">
        <v>3254</v>
      </c>
      <c r="I573" s="82" t="s">
        <v>4247</v>
      </c>
    </row>
    <row r="574" spans="1:9" ht="90">
      <c r="A574" s="81" t="s">
        <v>4248</v>
      </c>
      <c r="B574" s="82" t="s">
        <v>3828</v>
      </c>
      <c r="C574" s="82" t="s">
        <v>4121</v>
      </c>
      <c r="D574" s="82" t="s">
        <v>4229</v>
      </c>
      <c r="E574" s="82" t="s">
        <v>4245</v>
      </c>
      <c r="F574" s="82" t="s">
        <v>4249</v>
      </c>
      <c r="G574" s="82" t="s">
        <v>3254</v>
      </c>
      <c r="H574" s="82" t="s">
        <v>3254</v>
      </c>
      <c r="I574" s="82" t="s">
        <v>4249</v>
      </c>
    </row>
    <row r="575" spans="1:9" ht="54">
      <c r="A575" s="81" t="s">
        <v>4250</v>
      </c>
      <c r="B575" s="82" t="s">
        <v>3828</v>
      </c>
      <c r="C575" s="82" t="s">
        <v>4121</v>
      </c>
      <c r="D575" s="82" t="s">
        <v>4229</v>
      </c>
      <c r="E575" s="82" t="s">
        <v>4251</v>
      </c>
      <c r="F575" s="82" t="s">
        <v>3254</v>
      </c>
      <c r="G575" s="82" t="s">
        <v>3254</v>
      </c>
      <c r="H575" s="82" t="s">
        <v>3254</v>
      </c>
      <c r="I575" s="82" t="s">
        <v>4251</v>
      </c>
    </row>
    <row r="576" spans="1:9" ht="54">
      <c r="A576" s="81" t="s">
        <v>4252</v>
      </c>
      <c r="B576" s="82" t="s">
        <v>3828</v>
      </c>
      <c r="C576" s="82" t="s">
        <v>4121</v>
      </c>
      <c r="D576" s="82" t="s">
        <v>4229</v>
      </c>
      <c r="E576" s="82" t="s">
        <v>4253</v>
      </c>
      <c r="F576" s="82" t="s">
        <v>3254</v>
      </c>
      <c r="G576" s="82" t="s">
        <v>3254</v>
      </c>
      <c r="H576" s="82" t="s">
        <v>3254</v>
      </c>
      <c r="I576" s="82" t="s">
        <v>4253</v>
      </c>
    </row>
    <row r="577" spans="1:9" ht="54">
      <c r="A577" s="81" t="s">
        <v>4254</v>
      </c>
      <c r="B577" s="82" t="s">
        <v>3828</v>
      </c>
      <c r="C577" s="82" t="s">
        <v>4121</v>
      </c>
      <c r="D577" s="82" t="s">
        <v>4255</v>
      </c>
      <c r="E577" s="82" t="s">
        <v>3254</v>
      </c>
      <c r="F577" s="82" t="s">
        <v>3254</v>
      </c>
      <c r="G577" s="82" t="s">
        <v>3254</v>
      </c>
      <c r="H577" s="82" t="s">
        <v>3254</v>
      </c>
      <c r="I577" s="82" t="s">
        <v>4255</v>
      </c>
    </row>
    <row r="578" spans="1:9" ht="54">
      <c r="A578" s="81" t="s">
        <v>4256</v>
      </c>
      <c r="B578" s="82" t="s">
        <v>3828</v>
      </c>
      <c r="C578" s="82" t="s">
        <v>4121</v>
      </c>
      <c r="D578" s="82" t="s">
        <v>4255</v>
      </c>
      <c r="E578" s="82" t="s">
        <v>4257</v>
      </c>
      <c r="F578" s="82" t="s">
        <v>3254</v>
      </c>
      <c r="G578" s="82" t="s">
        <v>3254</v>
      </c>
      <c r="H578" s="82" t="s">
        <v>3254</v>
      </c>
      <c r="I578" s="82" t="s">
        <v>4257</v>
      </c>
    </row>
    <row r="579" spans="1:9" ht="54">
      <c r="A579" s="81" t="s">
        <v>4258</v>
      </c>
      <c r="B579" s="82" t="s">
        <v>3828</v>
      </c>
      <c r="C579" s="82" t="s">
        <v>4121</v>
      </c>
      <c r="D579" s="82" t="s">
        <v>4255</v>
      </c>
      <c r="E579" s="82" t="s">
        <v>4259</v>
      </c>
      <c r="F579" s="82" t="s">
        <v>3254</v>
      </c>
      <c r="G579" s="82" t="s">
        <v>3254</v>
      </c>
      <c r="H579" s="82" t="s">
        <v>3254</v>
      </c>
      <c r="I579" s="82" t="s">
        <v>4259</v>
      </c>
    </row>
    <row r="580" spans="1:9" ht="54">
      <c r="A580" s="81" t="s">
        <v>4260</v>
      </c>
      <c r="B580" s="82" t="s">
        <v>3828</v>
      </c>
      <c r="C580" s="82" t="s">
        <v>4121</v>
      </c>
      <c r="D580" s="82" t="s">
        <v>4255</v>
      </c>
      <c r="E580" s="82" t="s">
        <v>4261</v>
      </c>
      <c r="F580" s="82" t="s">
        <v>3254</v>
      </c>
      <c r="G580" s="82" t="s">
        <v>3254</v>
      </c>
      <c r="H580" s="82" t="s">
        <v>3254</v>
      </c>
      <c r="I580" s="82" t="s">
        <v>4261</v>
      </c>
    </row>
    <row r="581" spans="1:9" ht="90">
      <c r="A581" s="81" t="s">
        <v>4262</v>
      </c>
      <c r="B581" s="82" t="s">
        <v>3828</v>
      </c>
      <c r="C581" s="82" t="s">
        <v>4121</v>
      </c>
      <c r="D581" s="82" t="s">
        <v>4255</v>
      </c>
      <c r="E581" s="82" t="s">
        <v>4263</v>
      </c>
      <c r="F581" s="82" t="s">
        <v>3254</v>
      </c>
      <c r="G581" s="82" t="s">
        <v>3254</v>
      </c>
      <c r="H581" s="82" t="s">
        <v>3254</v>
      </c>
      <c r="I581" s="82" t="s">
        <v>4263</v>
      </c>
    </row>
    <row r="582" spans="1:9" ht="72">
      <c r="A582" s="81" t="s">
        <v>4264</v>
      </c>
      <c r="B582" s="82" t="s">
        <v>3828</v>
      </c>
      <c r="C582" s="82" t="s">
        <v>4121</v>
      </c>
      <c r="D582" s="82" t="s">
        <v>4255</v>
      </c>
      <c r="E582" s="82" t="s">
        <v>4265</v>
      </c>
      <c r="F582" s="82" t="s">
        <v>3254</v>
      </c>
      <c r="G582" s="82" t="s">
        <v>3254</v>
      </c>
      <c r="H582" s="82" t="s">
        <v>3254</v>
      </c>
      <c r="I582" s="82" t="s">
        <v>4265</v>
      </c>
    </row>
    <row r="583" spans="1:9" ht="54">
      <c r="A583" s="81" t="s">
        <v>4266</v>
      </c>
      <c r="B583" s="82" t="s">
        <v>3828</v>
      </c>
      <c r="C583" s="82" t="s">
        <v>4121</v>
      </c>
      <c r="D583" s="82" t="s">
        <v>4267</v>
      </c>
      <c r="E583" s="82" t="s">
        <v>3254</v>
      </c>
      <c r="F583" s="82" t="s">
        <v>3254</v>
      </c>
      <c r="G583" s="82" t="s">
        <v>3254</v>
      </c>
      <c r="H583" s="82" t="s">
        <v>3254</v>
      </c>
      <c r="I583" s="82" t="s">
        <v>4267</v>
      </c>
    </row>
    <row r="584" spans="1:9" ht="72">
      <c r="A584" s="81" t="s">
        <v>4268</v>
      </c>
      <c r="B584" s="82" t="s">
        <v>3828</v>
      </c>
      <c r="C584" s="82" t="s">
        <v>4121</v>
      </c>
      <c r="D584" s="82" t="s">
        <v>4267</v>
      </c>
      <c r="E584" s="82" t="s">
        <v>4269</v>
      </c>
      <c r="F584" s="82" t="s">
        <v>3254</v>
      </c>
      <c r="G584" s="82" t="s">
        <v>3254</v>
      </c>
      <c r="H584" s="82" t="s">
        <v>3254</v>
      </c>
      <c r="I584" s="82" t="s">
        <v>4269</v>
      </c>
    </row>
    <row r="585" spans="1:9" ht="72">
      <c r="A585" s="81" t="s">
        <v>4270</v>
      </c>
      <c r="B585" s="82" t="s">
        <v>3828</v>
      </c>
      <c r="C585" s="82" t="s">
        <v>4121</v>
      </c>
      <c r="D585" s="82" t="s">
        <v>4267</v>
      </c>
      <c r="E585" s="82" t="s">
        <v>4269</v>
      </c>
      <c r="F585" s="82" t="s">
        <v>4271</v>
      </c>
      <c r="G585" s="82" t="s">
        <v>3254</v>
      </c>
      <c r="H585" s="82" t="s">
        <v>3254</v>
      </c>
      <c r="I585" s="82" t="s">
        <v>4271</v>
      </c>
    </row>
    <row r="586" spans="1:9" ht="72">
      <c r="A586" s="81" t="s">
        <v>4272</v>
      </c>
      <c r="B586" s="82" t="s">
        <v>3828</v>
      </c>
      <c r="C586" s="82" t="s">
        <v>4121</v>
      </c>
      <c r="D586" s="82" t="s">
        <v>4267</v>
      </c>
      <c r="E586" s="82" t="s">
        <v>4269</v>
      </c>
      <c r="F586" s="82" t="s">
        <v>4273</v>
      </c>
      <c r="G586" s="82" t="s">
        <v>3254</v>
      </c>
      <c r="H586" s="82" t="s">
        <v>3254</v>
      </c>
      <c r="I586" s="82" t="s">
        <v>4273</v>
      </c>
    </row>
    <row r="587" spans="1:9" ht="72">
      <c r="A587" s="81" t="s">
        <v>4274</v>
      </c>
      <c r="B587" s="82" t="s">
        <v>3828</v>
      </c>
      <c r="C587" s="82" t="s">
        <v>4121</v>
      </c>
      <c r="D587" s="82" t="s">
        <v>4267</v>
      </c>
      <c r="E587" s="82" t="s">
        <v>4269</v>
      </c>
      <c r="F587" s="82" t="s">
        <v>4275</v>
      </c>
      <c r="G587" s="82" t="s">
        <v>3254</v>
      </c>
      <c r="H587" s="82" t="s">
        <v>3254</v>
      </c>
      <c r="I587" s="82" t="s">
        <v>4275</v>
      </c>
    </row>
    <row r="588" spans="1:9" ht="126">
      <c r="A588" s="81" t="s">
        <v>4276</v>
      </c>
      <c r="B588" s="82" t="s">
        <v>3828</v>
      </c>
      <c r="C588" s="82" t="s">
        <v>4121</v>
      </c>
      <c r="D588" s="82" t="s">
        <v>4267</v>
      </c>
      <c r="E588" s="82" t="s">
        <v>4277</v>
      </c>
      <c r="F588" s="82" t="s">
        <v>3254</v>
      </c>
      <c r="G588" s="82" t="s">
        <v>3254</v>
      </c>
      <c r="H588" s="82" t="s">
        <v>3254</v>
      </c>
      <c r="I588" s="82" t="s">
        <v>4277</v>
      </c>
    </row>
    <row r="589" spans="1:9" ht="90">
      <c r="A589" s="81" t="s">
        <v>4278</v>
      </c>
      <c r="B589" s="82" t="s">
        <v>3828</v>
      </c>
      <c r="C589" s="82" t="s">
        <v>4121</v>
      </c>
      <c r="D589" s="82" t="s">
        <v>4267</v>
      </c>
      <c r="E589" s="82" t="s">
        <v>4279</v>
      </c>
      <c r="F589" s="82" t="s">
        <v>3254</v>
      </c>
      <c r="G589" s="82" t="s">
        <v>3254</v>
      </c>
      <c r="H589" s="82" t="s">
        <v>3254</v>
      </c>
      <c r="I589" s="82" t="s">
        <v>4279</v>
      </c>
    </row>
    <row r="590" spans="1:9" ht="90">
      <c r="A590" s="81" t="s">
        <v>4280</v>
      </c>
      <c r="B590" s="82" t="s">
        <v>3828</v>
      </c>
      <c r="C590" s="82" t="s">
        <v>4121</v>
      </c>
      <c r="D590" s="82" t="s">
        <v>4267</v>
      </c>
      <c r="E590" s="82" t="s">
        <v>4279</v>
      </c>
      <c r="F590" s="82" t="s">
        <v>4281</v>
      </c>
      <c r="G590" s="82" t="s">
        <v>3254</v>
      </c>
      <c r="H590" s="82" t="s">
        <v>3254</v>
      </c>
      <c r="I590" s="82" t="s">
        <v>4281</v>
      </c>
    </row>
    <row r="591" spans="1:9" ht="108">
      <c r="A591" s="81" t="s">
        <v>4282</v>
      </c>
      <c r="B591" s="82" t="s">
        <v>3828</v>
      </c>
      <c r="C591" s="82" t="s">
        <v>4121</v>
      </c>
      <c r="D591" s="82" t="s">
        <v>4267</v>
      </c>
      <c r="E591" s="82" t="s">
        <v>4283</v>
      </c>
      <c r="F591" s="82" t="s">
        <v>3254</v>
      </c>
      <c r="G591" s="82" t="s">
        <v>3254</v>
      </c>
      <c r="H591" s="82" t="s">
        <v>3254</v>
      </c>
      <c r="I591" s="82" t="s">
        <v>4283</v>
      </c>
    </row>
    <row r="592" spans="1:9" ht="108">
      <c r="A592" s="81" t="s">
        <v>4284</v>
      </c>
      <c r="B592" s="82" t="s">
        <v>3828</v>
      </c>
      <c r="C592" s="82" t="s">
        <v>4121</v>
      </c>
      <c r="D592" s="82" t="s">
        <v>4267</v>
      </c>
      <c r="E592" s="82" t="s">
        <v>4283</v>
      </c>
      <c r="F592" s="82" t="s">
        <v>4285</v>
      </c>
      <c r="G592" s="82" t="s">
        <v>3254</v>
      </c>
      <c r="H592" s="82" t="s">
        <v>3254</v>
      </c>
      <c r="I592" s="82" t="s">
        <v>4285</v>
      </c>
    </row>
    <row r="593" spans="1:9" ht="108">
      <c r="A593" s="81" t="s">
        <v>4286</v>
      </c>
      <c r="B593" s="82" t="s">
        <v>3828</v>
      </c>
      <c r="C593" s="82" t="s">
        <v>4121</v>
      </c>
      <c r="D593" s="82" t="s">
        <v>4267</v>
      </c>
      <c r="E593" s="82" t="s">
        <v>4283</v>
      </c>
      <c r="F593" s="82" t="s">
        <v>4287</v>
      </c>
      <c r="G593" s="82" t="s">
        <v>3254</v>
      </c>
      <c r="H593" s="82" t="s">
        <v>3254</v>
      </c>
      <c r="I593" s="82" t="s">
        <v>4287</v>
      </c>
    </row>
    <row r="594" spans="1:9" ht="90">
      <c r="A594" s="81" t="s">
        <v>4288</v>
      </c>
      <c r="B594" s="82" t="s">
        <v>3828</v>
      </c>
      <c r="C594" s="82" t="s">
        <v>4121</v>
      </c>
      <c r="D594" s="82" t="s">
        <v>4289</v>
      </c>
      <c r="E594" s="82" t="s">
        <v>3254</v>
      </c>
      <c r="F594" s="82" t="s">
        <v>3254</v>
      </c>
      <c r="G594" s="82" t="s">
        <v>3254</v>
      </c>
      <c r="H594" s="82" t="s">
        <v>3254</v>
      </c>
      <c r="I594" s="82" t="s">
        <v>4289</v>
      </c>
    </row>
    <row r="595" spans="1:9" ht="90">
      <c r="A595" s="81" t="s">
        <v>4290</v>
      </c>
      <c r="B595" s="82" t="s">
        <v>3828</v>
      </c>
      <c r="C595" s="82" t="s">
        <v>4121</v>
      </c>
      <c r="D595" s="82" t="s">
        <v>4289</v>
      </c>
      <c r="E595" s="82" t="s">
        <v>4291</v>
      </c>
      <c r="F595" s="82" t="s">
        <v>3254</v>
      </c>
      <c r="G595" s="82" t="s">
        <v>3254</v>
      </c>
      <c r="H595" s="82" t="s">
        <v>3254</v>
      </c>
      <c r="I595" s="82" t="s">
        <v>4291</v>
      </c>
    </row>
    <row r="596" spans="1:9" ht="90">
      <c r="A596" s="81" t="s">
        <v>4292</v>
      </c>
      <c r="B596" s="82" t="s">
        <v>3828</v>
      </c>
      <c r="C596" s="82" t="s">
        <v>4121</v>
      </c>
      <c r="D596" s="82" t="s">
        <v>4289</v>
      </c>
      <c r="E596" s="82" t="s">
        <v>4293</v>
      </c>
      <c r="F596" s="82" t="s">
        <v>3254</v>
      </c>
      <c r="G596" s="82" t="s">
        <v>3254</v>
      </c>
      <c r="H596" s="82" t="s">
        <v>3254</v>
      </c>
      <c r="I596" s="82" t="s">
        <v>4293</v>
      </c>
    </row>
    <row r="597" spans="1:9" ht="90">
      <c r="A597" s="81" t="s">
        <v>4294</v>
      </c>
      <c r="B597" s="82" t="s">
        <v>3828</v>
      </c>
      <c r="C597" s="82" t="s">
        <v>4121</v>
      </c>
      <c r="D597" s="82" t="s">
        <v>4289</v>
      </c>
      <c r="E597" s="82" t="s">
        <v>4295</v>
      </c>
      <c r="F597" s="82" t="s">
        <v>3254</v>
      </c>
      <c r="G597" s="82" t="s">
        <v>3254</v>
      </c>
      <c r="H597" s="82" t="s">
        <v>3254</v>
      </c>
      <c r="I597" s="82" t="s">
        <v>4295</v>
      </c>
    </row>
    <row r="598" spans="1:9" ht="90">
      <c r="A598" s="81" t="s">
        <v>4296</v>
      </c>
      <c r="B598" s="82" t="s">
        <v>3828</v>
      </c>
      <c r="C598" s="82" t="s">
        <v>4121</v>
      </c>
      <c r="D598" s="82" t="s">
        <v>4289</v>
      </c>
      <c r="E598" s="82" t="s">
        <v>4297</v>
      </c>
      <c r="F598" s="82" t="s">
        <v>3254</v>
      </c>
      <c r="G598" s="82" t="s">
        <v>3254</v>
      </c>
      <c r="H598" s="82" t="s">
        <v>3254</v>
      </c>
      <c r="I598" s="82" t="s">
        <v>4297</v>
      </c>
    </row>
    <row r="599" spans="1:9" ht="36">
      <c r="A599" s="81" t="s">
        <v>4298</v>
      </c>
      <c r="B599" s="82" t="s">
        <v>3828</v>
      </c>
      <c r="C599" s="82" t="s">
        <v>4121</v>
      </c>
      <c r="D599" s="82" t="s">
        <v>4299</v>
      </c>
      <c r="E599" s="82" t="s">
        <v>3254</v>
      </c>
      <c r="F599" s="82" t="s">
        <v>3254</v>
      </c>
      <c r="G599" s="82" t="s">
        <v>3254</v>
      </c>
      <c r="H599" s="82" t="s">
        <v>3254</v>
      </c>
      <c r="I599" s="82" t="s">
        <v>4299</v>
      </c>
    </row>
    <row r="600" spans="1:9" ht="54">
      <c r="A600" s="81" t="s">
        <v>4300</v>
      </c>
      <c r="B600" s="82" t="s">
        <v>3828</v>
      </c>
      <c r="C600" s="82" t="s">
        <v>4121</v>
      </c>
      <c r="D600" s="82" t="s">
        <v>4299</v>
      </c>
      <c r="E600" s="82" t="s">
        <v>4301</v>
      </c>
      <c r="F600" s="82" t="s">
        <v>3254</v>
      </c>
      <c r="G600" s="82" t="s">
        <v>3254</v>
      </c>
      <c r="H600" s="82" t="s">
        <v>3254</v>
      </c>
      <c r="I600" s="82" t="s">
        <v>4301</v>
      </c>
    </row>
    <row r="601" spans="1:9" ht="54">
      <c r="A601" s="81" t="s">
        <v>4302</v>
      </c>
      <c r="B601" s="82" t="s">
        <v>3828</v>
      </c>
      <c r="C601" s="82" t="s">
        <v>4121</v>
      </c>
      <c r="D601" s="82" t="s">
        <v>4299</v>
      </c>
      <c r="E601" s="82" t="s">
        <v>4303</v>
      </c>
      <c r="F601" s="82" t="s">
        <v>3254</v>
      </c>
      <c r="G601" s="82" t="s">
        <v>3254</v>
      </c>
      <c r="H601" s="82" t="s">
        <v>3254</v>
      </c>
      <c r="I601" s="82" t="s">
        <v>4303</v>
      </c>
    </row>
    <row r="602" spans="1:9" ht="36">
      <c r="A602" s="81" t="s">
        <v>4304</v>
      </c>
      <c r="B602" s="82" t="s">
        <v>3828</v>
      </c>
      <c r="C602" s="82" t="s">
        <v>4121</v>
      </c>
      <c r="D602" s="82" t="s">
        <v>4299</v>
      </c>
      <c r="E602" s="82" t="s">
        <v>4305</v>
      </c>
      <c r="F602" s="82" t="s">
        <v>3254</v>
      </c>
      <c r="G602" s="82" t="s">
        <v>3254</v>
      </c>
      <c r="H602" s="82" t="s">
        <v>3254</v>
      </c>
      <c r="I602" s="82" t="s">
        <v>4305</v>
      </c>
    </row>
    <row r="603" spans="1:9" ht="36">
      <c r="A603" s="81" t="s">
        <v>4306</v>
      </c>
      <c r="B603" s="82" t="s">
        <v>3828</v>
      </c>
      <c r="C603" s="82" t="s">
        <v>4121</v>
      </c>
      <c r="D603" s="82" t="s">
        <v>4299</v>
      </c>
      <c r="E603" s="82" t="s">
        <v>4307</v>
      </c>
      <c r="F603" s="82" t="s">
        <v>3254</v>
      </c>
      <c r="G603" s="82" t="s">
        <v>3254</v>
      </c>
      <c r="H603" s="82" t="s">
        <v>3254</v>
      </c>
      <c r="I603" s="82" t="s">
        <v>4307</v>
      </c>
    </row>
    <row r="604" spans="1:9" ht="54">
      <c r="A604" s="81" t="s">
        <v>4308</v>
      </c>
      <c r="B604" s="82" t="s">
        <v>3828</v>
      </c>
      <c r="C604" s="82" t="s">
        <v>4121</v>
      </c>
      <c r="D604" s="82" t="s">
        <v>4299</v>
      </c>
      <c r="E604" s="82" t="s">
        <v>4307</v>
      </c>
      <c r="F604" s="82" t="s">
        <v>4309</v>
      </c>
      <c r="G604" s="82" t="s">
        <v>3254</v>
      </c>
      <c r="H604" s="82" t="s">
        <v>3254</v>
      </c>
      <c r="I604" s="82" t="s">
        <v>4309</v>
      </c>
    </row>
    <row r="605" spans="1:9" ht="54">
      <c r="A605" s="81" t="s">
        <v>4310</v>
      </c>
      <c r="B605" s="82" t="s">
        <v>3828</v>
      </c>
      <c r="C605" s="82" t="s">
        <v>4121</v>
      </c>
      <c r="D605" s="82" t="s">
        <v>4299</v>
      </c>
      <c r="E605" s="82" t="s">
        <v>4311</v>
      </c>
      <c r="F605" s="82" t="s">
        <v>3254</v>
      </c>
      <c r="G605" s="82" t="s">
        <v>3254</v>
      </c>
      <c r="H605" s="82" t="s">
        <v>3254</v>
      </c>
      <c r="I605" s="82" t="s">
        <v>4311</v>
      </c>
    </row>
    <row r="606" spans="1:9" ht="36">
      <c r="A606" s="81" t="s">
        <v>4312</v>
      </c>
      <c r="B606" s="82" t="s">
        <v>3828</v>
      </c>
      <c r="C606" s="82" t="s">
        <v>4121</v>
      </c>
      <c r="D606" s="82" t="s">
        <v>4299</v>
      </c>
      <c r="E606" s="82" t="s">
        <v>4313</v>
      </c>
      <c r="F606" s="82" t="s">
        <v>3254</v>
      </c>
      <c r="G606" s="82" t="s">
        <v>3254</v>
      </c>
      <c r="H606" s="82" t="s">
        <v>3254</v>
      </c>
      <c r="I606" s="82" t="s">
        <v>4313</v>
      </c>
    </row>
    <row r="607" spans="1:9" ht="54">
      <c r="A607" s="81" t="s">
        <v>4314</v>
      </c>
      <c r="B607" s="82" t="s">
        <v>3828</v>
      </c>
      <c r="C607" s="82" t="s">
        <v>4121</v>
      </c>
      <c r="D607" s="82" t="s">
        <v>4299</v>
      </c>
      <c r="E607" s="82" t="s">
        <v>4313</v>
      </c>
      <c r="F607" s="82" t="s">
        <v>4315</v>
      </c>
      <c r="G607" s="82" t="s">
        <v>3254</v>
      </c>
      <c r="H607" s="82" t="s">
        <v>3254</v>
      </c>
      <c r="I607" s="82" t="s">
        <v>4315</v>
      </c>
    </row>
    <row r="608" spans="1:9" ht="36">
      <c r="A608" s="81" t="s">
        <v>4316</v>
      </c>
      <c r="B608" s="82" t="s">
        <v>3828</v>
      </c>
      <c r="C608" s="82" t="s">
        <v>4121</v>
      </c>
      <c r="D608" s="82" t="s">
        <v>4299</v>
      </c>
      <c r="E608" s="82" t="s">
        <v>4317</v>
      </c>
      <c r="F608" s="82" t="s">
        <v>3254</v>
      </c>
      <c r="G608" s="82" t="s">
        <v>3254</v>
      </c>
      <c r="H608" s="82" t="s">
        <v>3254</v>
      </c>
      <c r="I608" s="82" t="s">
        <v>4317</v>
      </c>
    </row>
    <row r="609" spans="1:9" ht="54">
      <c r="A609" s="81" t="s">
        <v>4318</v>
      </c>
      <c r="B609" s="82" t="s">
        <v>3828</v>
      </c>
      <c r="C609" s="82" t="s">
        <v>4121</v>
      </c>
      <c r="D609" s="82" t="s">
        <v>4299</v>
      </c>
      <c r="E609" s="82" t="s">
        <v>4317</v>
      </c>
      <c r="F609" s="82" t="s">
        <v>4319</v>
      </c>
      <c r="G609" s="82" t="s">
        <v>3254</v>
      </c>
      <c r="H609" s="82" t="s">
        <v>3254</v>
      </c>
      <c r="I609" s="82" t="s">
        <v>4319</v>
      </c>
    </row>
    <row r="610" spans="1:9" ht="54">
      <c r="A610" s="81" t="s">
        <v>4320</v>
      </c>
      <c r="B610" s="82" t="s">
        <v>3828</v>
      </c>
      <c r="C610" s="82" t="s">
        <v>4121</v>
      </c>
      <c r="D610" s="82" t="s">
        <v>4299</v>
      </c>
      <c r="E610" s="82" t="s">
        <v>4317</v>
      </c>
      <c r="F610" s="82" t="s">
        <v>4321</v>
      </c>
      <c r="G610" s="82" t="s">
        <v>3254</v>
      </c>
      <c r="H610" s="82" t="s">
        <v>3254</v>
      </c>
      <c r="I610" s="82" t="s">
        <v>4321</v>
      </c>
    </row>
    <row r="611" spans="1:9" ht="36">
      <c r="A611" s="81" t="s">
        <v>4322</v>
      </c>
      <c r="B611" s="82" t="s">
        <v>3828</v>
      </c>
      <c r="C611" s="82" t="s">
        <v>4323</v>
      </c>
      <c r="D611" s="82" t="s">
        <v>3254</v>
      </c>
      <c r="E611" s="82" t="s">
        <v>3254</v>
      </c>
      <c r="F611" s="82" t="s">
        <v>3254</v>
      </c>
      <c r="G611" s="82" t="s">
        <v>3254</v>
      </c>
      <c r="H611" s="82" t="s">
        <v>3254</v>
      </c>
      <c r="I611" s="82" t="s">
        <v>4323</v>
      </c>
    </row>
    <row r="612" spans="1:9" ht="36">
      <c r="A612" s="81" t="s">
        <v>4324</v>
      </c>
      <c r="B612" s="82" t="s">
        <v>3828</v>
      </c>
      <c r="C612" s="82" t="s">
        <v>4323</v>
      </c>
      <c r="D612" s="82" t="s">
        <v>4325</v>
      </c>
      <c r="E612" s="82" t="s">
        <v>3254</v>
      </c>
      <c r="F612" s="82" t="s">
        <v>3254</v>
      </c>
      <c r="G612" s="82" t="s">
        <v>3254</v>
      </c>
      <c r="H612" s="82" t="s">
        <v>3254</v>
      </c>
      <c r="I612" s="82" t="s">
        <v>4325</v>
      </c>
    </row>
    <row r="613" spans="1:9" ht="54">
      <c r="A613" s="81" t="s">
        <v>4326</v>
      </c>
      <c r="B613" s="82" t="s">
        <v>3828</v>
      </c>
      <c r="C613" s="82" t="s">
        <v>4323</v>
      </c>
      <c r="D613" s="82" t="s">
        <v>4327</v>
      </c>
      <c r="E613" s="82" t="s">
        <v>3254</v>
      </c>
      <c r="F613" s="82" t="s">
        <v>3254</v>
      </c>
      <c r="G613" s="82" t="s">
        <v>3254</v>
      </c>
      <c r="H613" s="82" t="s">
        <v>3254</v>
      </c>
      <c r="I613" s="82" t="s">
        <v>4327</v>
      </c>
    </row>
    <row r="614" spans="1:9" ht="54">
      <c r="A614" s="81" t="s">
        <v>4328</v>
      </c>
      <c r="B614" s="82" t="s">
        <v>3828</v>
      </c>
      <c r="C614" s="82" t="s">
        <v>4323</v>
      </c>
      <c r="D614" s="82" t="s">
        <v>4329</v>
      </c>
      <c r="E614" s="82" t="s">
        <v>3254</v>
      </c>
      <c r="F614" s="82" t="s">
        <v>3254</v>
      </c>
      <c r="G614" s="82" t="s">
        <v>3254</v>
      </c>
      <c r="H614" s="82" t="s">
        <v>3254</v>
      </c>
      <c r="I614" s="82" t="s">
        <v>4329</v>
      </c>
    </row>
    <row r="615" spans="1:9" ht="54">
      <c r="A615" s="81" t="s">
        <v>4330</v>
      </c>
      <c r="B615" s="82" t="s">
        <v>3828</v>
      </c>
      <c r="C615" s="82" t="s">
        <v>4323</v>
      </c>
      <c r="D615" s="82" t="s">
        <v>4329</v>
      </c>
      <c r="E615" s="82" t="s">
        <v>4331</v>
      </c>
      <c r="F615" s="82" t="s">
        <v>3254</v>
      </c>
      <c r="G615" s="82" t="s">
        <v>3254</v>
      </c>
      <c r="H615" s="82" t="s">
        <v>3254</v>
      </c>
      <c r="I615" s="82" t="s">
        <v>4331</v>
      </c>
    </row>
    <row r="616" spans="1:9" ht="54">
      <c r="A616" s="81" t="s">
        <v>4332</v>
      </c>
      <c r="B616" s="82" t="s">
        <v>3828</v>
      </c>
      <c r="C616" s="82" t="s">
        <v>4323</v>
      </c>
      <c r="D616" s="82" t="s">
        <v>4329</v>
      </c>
      <c r="E616" s="82" t="s">
        <v>4333</v>
      </c>
      <c r="F616" s="82" t="s">
        <v>3254</v>
      </c>
      <c r="G616" s="82" t="s">
        <v>3254</v>
      </c>
      <c r="H616" s="82" t="s">
        <v>3254</v>
      </c>
      <c r="I616" s="82" t="s">
        <v>4333</v>
      </c>
    </row>
    <row r="617" spans="1:9" ht="54">
      <c r="A617" s="81" t="s">
        <v>4334</v>
      </c>
      <c r="B617" s="82" t="s">
        <v>3828</v>
      </c>
      <c r="C617" s="82" t="s">
        <v>4323</v>
      </c>
      <c r="D617" s="82" t="s">
        <v>4329</v>
      </c>
      <c r="E617" s="82" t="s">
        <v>4335</v>
      </c>
      <c r="F617" s="82" t="s">
        <v>3254</v>
      </c>
      <c r="G617" s="82" t="s">
        <v>3254</v>
      </c>
      <c r="H617" s="82" t="s">
        <v>3254</v>
      </c>
      <c r="I617" s="82" t="s">
        <v>4335</v>
      </c>
    </row>
    <row r="618" spans="1:9" ht="54">
      <c r="A618" s="81" t="s">
        <v>4336</v>
      </c>
      <c r="B618" s="82" t="s">
        <v>3828</v>
      </c>
      <c r="C618" s="82" t="s">
        <v>4323</v>
      </c>
      <c r="D618" s="82" t="s">
        <v>4329</v>
      </c>
      <c r="E618" s="82" t="s">
        <v>4337</v>
      </c>
      <c r="F618" s="82" t="s">
        <v>3254</v>
      </c>
      <c r="G618" s="82" t="s">
        <v>3254</v>
      </c>
      <c r="H618" s="82" t="s">
        <v>3254</v>
      </c>
      <c r="I618" s="82" t="s">
        <v>4337</v>
      </c>
    </row>
    <row r="619" spans="1:9" ht="90">
      <c r="A619" s="81" t="s">
        <v>4338</v>
      </c>
      <c r="B619" s="82" t="s">
        <v>3828</v>
      </c>
      <c r="C619" s="82" t="s">
        <v>4323</v>
      </c>
      <c r="D619" s="82" t="s">
        <v>4329</v>
      </c>
      <c r="E619" s="82" t="s">
        <v>4337</v>
      </c>
      <c r="F619" s="82" t="s">
        <v>4339</v>
      </c>
      <c r="G619" s="82" t="s">
        <v>3254</v>
      </c>
      <c r="H619" s="82" t="s">
        <v>3254</v>
      </c>
      <c r="I619" s="82" t="s">
        <v>4339</v>
      </c>
    </row>
    <row r="620" spans="1:9" ht="54">
      <c r="A620" s="81" t="s">
        <v>4340</v>
      </c>
      <c r="B620" s="82" t="s">
        <v>3828</v>
      </c>
      <c r="C620" s="82" t="s">
        <v>4323</v>
      </c>
      <c r="D620" s="82" t="s">
        <v>4329</v>
      </c>
      <c r="E620" s="82" t="s">
        <v>4341</v>
      </c>
      <c r="F620" s="82" t="s">
        <v>3254</v>
      </c>
      <c r="G620" s="82" t="s">
        <v>3254</v>
      </c>
      <c r="H620" s="82" t="s">
        <v>3254</v>
      </c>
      <c r="I620" s="82" t="s">
        <v>4341</v>
      </c>
    </row>
    <row r="621" spans="1:9" ht="54">
      <c r="A621" s="81" t="s">
        <v>4342</v>
      </c>
      <c r="B621" s="82" t="s">
        <v>3828</v>
      </c>
      <c r="C621" s="82" t="s">
        <v>4323</v>
      </c>
      <c r="D621" s="82" t="s">
        <v>4329</v>
      </c>
      <c r="E621" s="82" t="s">
        <v>4343</v>
      </c>
      <c r="F621" s="82" t="s">
        <v>3254</v>
      </c>
      <c r="G621" s="82" t="s">
        <v>3254</v>
      </c>
      <c r="H621" s="82" t="s">
        <v>3254</v>
      </c>
      <c r="I621" s="82" t="s">
        <v>4343</v>
      </c>
    </row>
    <row r="622" spans="1:9" ht="54">
      <c r="A622" s="81" t="s">
        <v>4344</v>
      </c>
      <c r="B622" s="82" t="s">
        <v>3828</v>
      </c>
      <c r="C622" s="82" t="s">
        <v>4323</v>
      </c>
      <c r="D622" s="82" t="s">
        <v>4329</v>
      </c>
      <c r="E622" s="82" t="s">
        <v>4345</v>
      </c>
      <c r="F622" s="82" t="s">
        <v>3254</v>
      </c>
      <c r="G622" s="82" t="s">
        <v>3254</v>
      </c>
      <c r="H622" s="82" t="s">
        <v>3254</v>
      </c>
      <c r="I622" s="82" t="s">
        <v>4345</v>
      </c>
    </row>
    <row r="623" spans="1:9" ht="54">
      <c r="A623" s="81" t="s">
        <v>4346</v>
      </c>
      <c r="B623" s="82" t="s">
        <v>3828</v>
      </c>
      <c r="C623" s="82" t="s">
        <v>4323</v>
      </c>
      <c r="D623" s="82" t="s">
        <v>4329</v>
      </c>
      <c r="E623" s="82" t="s">
        <v>4347</v>
      </c>
      <c r="F623" s="82" t="s">
        <v>3254</v>
      </c>
      <c r="G623" s="82" t="s">
        <v>3254</v>
      </c>
      <c r="H623" s="82" t="s">
        <v>3254</v>
      </c>
      <c r="I623" s="82" t="s">
        <v>4347</v>
      </c>
    </row>
    <row r="624" spans="1:9" ht="54">
      <c r="A624" s="81" t="s">
        <v>4348</v>
      </c>
      <c r="B624" s="82" t="s">
        <v>3828</v>
      </c>
      <c r="C624" s="82" t="s">
        <v>4323</v>
      </c>
      <c r="D624" s="82" t="s">
        <v>4329</v>
      </c>
      <c r="E624" s="82" t="s">
        <v>4347</v>
      </c>
      <c r="F624" s="82" t="s">
        <v>4349</v>
      </c>
      <c r="G624" s="82" t="s">
        <v>3254</v>
      </c>
      <c r="H624" s="82" t="s">
        <v>3254</v>
      </c>
      <c r="I624" s="82" t="s">
        <v>4349</v>
      </c>
    </row>
    <row r="625" spans="1:9" ht="54">
      <c r="A625" s="81" t="s">
        <v>4350</v>
      </c>
      <c r="B625" s="82" t="s">
        <v>3828</v>
      </c>
      <c r="C625" s="82" t="s">
        <v>4323</v>
      </c>
      <c r="D625" s="82" t="s">
        <v>4329</v>
      </c>
      <c r="E625" s="82" t="s">
        <v>4347</v>
      </c>
      <c r="F625" s="82" t="s">
        <v>4351</v>
      </c>
      <c r="G625" s="82" t="s">
        <v>3254</v>
      </c>
      <c r="H625" s="82" t="s">
        <v>3254</v>
      </c>
      <c r="I625" s="82" t="s">
        <v>4351</v>
      </c>
    </row>
    <row r="626" spans="1:9" ht="54">
      <c r="A626" s="81" t="s">
        <v>4352</v>
      </c>
      <c r="B626" s="82" t="s">
        <v>3828</v>
      </c>
      <c r="C626" s="82" t="s">
        <v>4323</v>
      </c>
      <c r="D626" s="82" t="s">
        <v>4353</v>
      </c>
      <c r="E626" s="82" t="s">
        <v>3254</v>
      </c>
      <c r="F626" s="82" t="s">
        <v>3254</v>
      </c>
      <c r="G626" s="82" t="s">
        <v>3254</v>
      </c>
      <c r="H626" s="82" t="s">
        <v>3254</v>
      </c>
      <c r="I626" s="82" t="s">
        <v>4353</v>
      </c>
    </row>
    <row r="627" spans="1:9">
      <c r="A627" s="81" t="s">
        <v>4354</v>
      </c>
      <c r="B627" s="82" t="s">
        <v>4355</v>
      </c>
      <c r="C627" s="82" t="s">
        <v>3254</v>
      </c>
      <c r="D627" s="82" t="s">
        <v>3254</v>
      </c>
      <c r="E627" s="82" t="s">
        <v>3254</v>
      </c>
      <c r="F627" s="82" t="s">
        <v>3254</v>
      </c>
      <c r="G627" s="82" t="s">
        <v>3254</v>
      </c>
      <c r="H627" s="82" t="s">
        <v>3254</v>
      </c>
      <c r="I627" s="82" t="s">
        <v>4356</v>
      </c>
    </row>
    <row r="628" spans="1:9" ht="36">
      <c r="A628" s="81" t="s">
        <v>4357</v>
      </c>
      <c r="B628" s="82" t="s">
        <v>4355</v>
      </c>
      <c r="C628" s="82" t="s">
        <v>13</v>
      </c>
      <c r="D628" s="82" t="s">
        <v>3254</v>
      </c>
      <c r="E628" s="82" t="s">
        <v>3254</v>
      </c>
      <c r="F628" s="82" t="s">
        <v>3254</v>
      </c>
      <c r="G628" s="82" t="s">
        <v>3254</v>
      </c>
      <c r="H628" s="82" t="s">
        <v>3254</v>
      </c>
      <c r="I628" s="82" t="s">
        <v>13</v>
      </c>
    </row>
    <row r="629" spans="1:9" ht="36">
      <c r="A629" s="81" t="s">
        <v>4358</v>
      </c>
      <c r="B629" s="82" t="s">
        <v>4355</v>
      </c>
      <c r="C629" s="82" t="s">
        <v>13</v>
      </c>
      <c r="D629" s="82" t="s">
        <v>20</v>
      </c>
      <c r="E629" s="82" t="s">
        <v>3254</v>
      </c>
      <c r="F629" s="82" t="s">
        <v>3254</v>
      </c>
      <c r="G629" s="82" t="s">
        <v>3254</v>
      </c>
      <c r="H629" s="82" t="s">
        <v>3254</v>
      </c>
      <c r="I629" s="82" t="s">
        <v>20</v>
      </c>
    </row>
    <row r="630" spans="1:9" ht="36">
      <c r="A630" s="81" t="s">
        <v>4359</v>
      </c>
      <c r="B630" s="82" t="s">
        <v>4355</v>
      </c>
      <c r="C630" s="82" t="s">
        <v>13</v>
      </c>
      <c r="D630" s="82" t="s">
        <v>21</v>
      </c>
      <c r="E630" s="82" t="s">
        <v>3254</v>
      </c>
      <c r="F630" s="82" t="s">
        <v>3254</v>
      </c>
      <c r="G630" s="82" t="s">
        <v>3254</v>
      </c>
      <c r="H630" s="82" t="s">
        <v>3254</v>
      </c>
      <c r="I630" s="82" t="s">
        <v>21</v>
      </c>
    </row>
    <row r="631" spans="1:9" ht="54">
      <c r="A631" s="81" t="s">
        <v>4360</v>
      </c>
      <c r="B631" s="82" t="s">
        <v>4355</v>
      </c>
      <c r="C631" s="82" t="s">
        <v>13</v>
      </c>
      <c r="D631" s="82" t="s">
        <v>22</v>
      </c>
      <c r="E631" s="82" t="s">
        <v>3254</v>
      </c>
      <c r="F631" s="82" t="s">
        <v>3254</v>
      </c>
      <c r="G631" s="82" t="s">
        <v>3254</v>
      </c>
      <c r="H631" s="82" t="s">
        <v>3254</v>
      </c>
      <c r="I631" s="82" t="s">
        <v>22</v>
      </c>
    </row>
    <row r="632" spans="1:9" ht="54">
      <c r="A632" s="81" t="s">
        <v>4361</v>
      </c>
      <c r="B632" s="82" t="s">
        <v>4355</v>
      </c>
      <c r="C632" s="82" t="s">
        <v>13</v>
      </c>
      <c r="D632" s="82" t="s">
        <v>23</v>
      </c>
      <c r="E632" s="82" t="s">
        <v>3254</v>
      </c>
      <c r="F632" s="82" t="s">
        <v>3254</v>
      </c>
      <c r="G632" s="82" t="s">
        <v>3254</v>
      </c>
      <c r="H632" s="82" t="s">
        <v>3254</v>
      </c>
      <c r="I632" s="82" t="s">
        <v>23</v>
      </c>
    </row>
    <row r="633" spans="1:9" ht="36">
      <c r="A633" s="81" t="s">
        <v>4362</v>
      </c>
      <c r="B633" s="82" t="s">
        <v>4355</v>
      </c>
      <c r="C633" s="82" t="s">
        <v>13</v>
      </c>
      <c r="D633" s="82" t="s">
        <v>24</v>
      </c>
      <c r="E633" s="82" t="s">
        <v>3254</v>
      </c>
      <c r="F633" s="82" t="s">
        <v>3254</v>
      </c>
      <c r="G633" s="82" t="s">
        <v>3254</v>
      </c>
      <c r="H633" s="82" t="s">
        <v>3254</v>
      </c>
      <c r="I633" s="82" t="s">
        <v>24</v>
      </c>
    </row>
    <row r="634" spans="1:9" ht="36">
      <c r="A634" s="81" t="s">
        <v>4363</v>
      </c>
      <c r="B634" s="82" t="s">
        <v>4355</v>
      </c>
      <c r="C634" s="82" t="s">
        <v>13</v>
      </c>
      <c r="D634" s="82" t="s">
        <v>24</v>
      </c>
      <c r="E634" s="82" t="s">
        <v>27</v>
      </c>
      <c r="F634" s="82" t="s">
        <v>3254</v>
      </c>
      <c r="G634" s="82" t="s">
        <v>3254</v>
      </c>
      <c r="H634" s="82" t="s">
        <v>3254</v>
      </c>
      <c r="I634" s="82" t="s">
        <v>27</v>
      </c>
    </row>
    <row r="635" spans="1:9" ht="36">
      <c r="A635" s="81" t="s">
        <v>4364</v>
      </c>
      <c r="B635" s="82" t="s">
        <v>4355</v>
      </c>
      <c r="C635" s="82" t="s">
        <v>13</v>
      </c>
      <c r="D635" s="82" t="s">
        <v>25</v>
      </c>
      <c r="E635" s="82" t="s">
        <v>3254</v>
      </c>
      <c r="F635" s="82" t="s">
        <v>3254</v>
      </c>
      <c r="G635" s="82" t="s">
        <v>3254</v>
      </c>
      <c r="H635" s="82" t="s">
        <v>3254</v>
      </c>
      <c r="I635" s="82" t="s">
        <v>25</v>
      </c>
    </row>
    <row r="636" spans="1:9" ht="36">
      <c r="A636" s="81" t="s">
        <v>4365</v>
      </c>
      <c r="B636" s="82" t="s">
        <v>4355</v>
      </c>
      <c r="C636" s="82" t="s">
        <v>13</v>
      </c>
      <c r="D636" s="82" t="s">
        <v>26</v>
      </c>
      <c r="E636" s="82" t="s">
        <v>3254</v>
      </c>
      <c r="F636" s="82" t="s">
        <v>3254</v>
      </c>
      <c r="G636" s="82" t="s">
        <v>3254</v>
      </c>
      <c r="H636" s="82" t="s">
        <v>3254</v>
      </c>
      <c r="I636" s="82" t="s">
        <v>26</v>
      </c>
    </row>
    <row r="637" spans="1:9" ht="36">
      <c r="A637" s="81" t="s">
        <v>4366</v>
      </c>
      <c r="B637" s="82" t="s">
        <v>4355</v>
      </c>
      <c r="C637" s="82" t="s">
        <v>14</v>
      </c>
      <c r="D637" s="82" t="s">
        <v>3254</v>
      </c>
      <c r="E637" s="82" t="s">
        <v>3254</v>
      </c>
      <c r="F637" s="82" t="s">
        <v>3254</v>
      </c>
      <c r="G637" s="82" t="s">
        <v>3254</v>
      </c>
      <c r="H637" s="82" t="s">
        <v>3254</v>
      </c>
      <c r="I637" s="82" t="s">
        <v>14</v>
      </c>
    </row>
    <row r="638" spans="1:9" ht="36">
      <c r="A638" s="81" t="s">
        <v>4367</v>
      </c>
      <c r="B638" s="82" t="s">
        <v>4355</v>
      </c>
      <c r="C638" s="82" t="s">
        <v>15</v>
      </c>
      <c r="D638" s="82" t="s">
        <v>3254</v>
      </c>
      <c r="E638" s="82" t="s">
        <v>3254</v>
      </c>
      <c r="F638" s="82" t="s">
        <v>3254</v>
      </c>
      <c r="G638" s="82" t="s">
        <v>3254</v>
      </c>
      <c r="H638" s="82" t="s">
        <v>3254</v>
      </c>
      <c r="I638" s="82" t="s">
        <v>15</v>
      </c>
    </row>
    <row r="639" spans="1:9" ht="72">
      <c r="A639" s="81" t="s">
        <v>4368</v>
      </c>
      <c r="B639" s="82" t="s">
        <v>4355</v>
      </c>
      <c r="C639" s="82" t="s">
        <v>15</v>
      </c>
      <c r="D639" s="82" t="s">
        <v>28</v>
      </c>
      <c r="E639" s="82" t="s">
        <v>3254</v>
      </c>
      <c r="F639" s="82" t="s">
        <v>3254</v>
      </c>
      <c r="G639" s="82" t="s">
        <v>3254</v>
      </c>
      <c r="H639" s="82" t="s">
        <v>3254</v>
      </c>
      <c r="I639" s="82" t="s">
        <v>28</v>
      </c>
    </row>
    <row r="640" spans="1:9" ht="54">
      <c r="A640" s="81" t="s">
        <v>4369</v>
      </c>
      <c r="B640" s="82" t="s">
        <v>4355</v>
      </c>
      <c r="C640" s="82" t="s">
        <v>15</v>
      </c>
      <c r="D640" s="82" t="s">
        <v>29</v>
      </c>
      <c r="E640" s="82" t="s">
        <v>3254</v>
      </c>
      <c r="F640" s="82" t="s">
        <v>3254</v>
      </c>
      <c r="G640" s="82" t="s">
        <v>3254</v>
      </c>
      <c r="H640" s="82" t="s">
        <v>3254</v>
      </c>
      <c r="I640" s="82" t="s">
        <v>29</v>
      </c>
    </row>
    <row r="641" spans="1:9" ht="36">
      <c r="A641" s="81" t="s">
        <v>4370</v>
      </c>
      <c r="B641" s="82" t="s">
        <v>4355</v>
      </c>
      <c r="C641" s="82" t="s">
        <v>15</v>
      </c>
      <c r="D641" s="82" t="s">
        <v>30</v>
      </c>
      <c r="E641" s="82" t="s">
        <v>3254</v>
      </c>
      <c r="F641" s="82" t="s">
        <v>3254</v>
      </c>
      <c r="G641" s="82" t="s">
        <v>3254</v>
      </c>
      <c r="H641" s="82" t="s">
        <v>3254</v>
      </c>
      <c r="I641" s="82" t="s">
        <v>30</v>
      </c>
    </row>
    <row r="642" spans="1:9" ht="54">
      <c r="A642" s="81" t="s">
        <v>4371</v>
      </c>
      <c r="B642" s="82" t="s">
        <v>4355</v>
      </c>
      <c r="C642" s="82" t="s">
        <v>15</v>
      </c>
      <c r="D642" s="82" t="s">
        <v>31</v>
      </c>
      <c r="E642" s="82" t="s">
        <v>3254</v>
      </c>
      <c r="F642" s="82" t="s">
        <v>3254</v>
      </c>
      <c r="G642" s="82" t="s">
        <v>3254</v>
      </c>
      <c r="H642" s="82" t="s">
        <v>3254</v>
      </c>
      <c r="I642" s="82" t="s">
        <v>31</v>
      </c>
    </row>
    <row r="643" spans="1:9" ht="54">
      <c r="A643" s="81" t="s">
        <v>4372</v>
      </c>
      <c r="B643" s="82" t="s">
        <v>4355</v>
      </c>
      <c r="C643" s="82" t="s">
        <v>15</v>
      </c>
      <c r="D643" s="82" t="s">
        <v>32</v>
      </c>
      <c r="E643" s="82" t="s">
        <v>3254</v>
      </c>
      <c r="F643" s="82" t="s">
        <v>3254</v>
      </c>
      <c r="G643" s="82" t="s">
        <v>3254</v>
      </c>
      <c r="H643" s="82" t="s">
        <v>3254</v>
      </c>
      <c r="I643" s="82" t="s">
        <v>32</v>
      </c>
    </row>
    <row r="644" spans="1:9" ht="54">
      <c r="A644" s="81" t="s">
        <v>4373</v>
      </c>
      <c r="B644" s="82" t="s">
        <v>4355</v>
      </c>
      <c r="C644" s="82" t="s">
        <v>15</v>
      </c>
      <c r="D644" s="82" t="s">
        <v>33</v>
      </c>
      <c r="E644" s="82" t="s">
        <v>3254</v>
      </c>
      <c r="F644" s="82" t="s">
        <v>3254</v>
      </c>
      <c r="G644" s="82" t="s">
        <v>3254</v>
      </c>
      <c r="H644" s="82" t="s">
        <v>3254</v>
      </c>
      <c r="I644" s="82" t="s">
        <v>33</v>
      </c>
    </row>
    <row r="645" spans="1:9">
      <c r="A645" s="81" t="s">
        <v>4374</v>
      </c>
      <c r="B645" s="82" t="s">
        <v>4355</v>
      </c>
      <c r="C645" s="82" t="s">
        <v>16</v>
      </c>
      <c r="D645" s="82" t="s">
        <v>3254</v>
      </c>
      <c r="E645" s="82" t="s">
        <v>3254</v>
      </c>
      <c r="F645" s="82" t="s">
        <v>3254</v>
      </c>
      <c r="G645" s="82" t="s">
        <v>3254</v>
      </c>
      <c r="H645" s="82" t="s">
        <v>3254</v>
      </c>
      <c r="I645" s="82" t="s">
        <v>16</v>
      </c>
    </row>
    <row r="646" spans="1:9">
      <c r="A646" s="81" t="s">
        <v>4375</v>
      </c>
      <c r="B646" s="82" t="s">
        <v>4355</v>
      </c>
      <c r="C646" s="82" t="s">
        <v>17</v>
      </c>
      <c r="D646" s="82" t="s">
        <v>3254</v>
      </c>
      <c r="E646" s="82" t="s">
        <v>3254</v>
      </c>
      <c r="F646" s="82" t="s">
        <v>3254</v>
      </c>
      <c r="G646" s="82" t="s">
        <v>3254</v>
      </c>
      <c r="H646" s="82" t="s">
        <v>3254</v>
      </c>
      <c r="I646" s="82" t="s">
        <v>17</v>
      </c>
    </row>
    <row r="647" spans="1:9" ht="36">
      <c r="A647" s="81" t="s">
        <v>4376</v>
      </c>
      <c r="B647" s="82" t="s">
        <v>4355</v>
      </c>
      <c r="C647" s="82" t="s">
        <v>17</v>
      </c>
      <c r="D647" s="82" t="s">
        <v>34</v>
      </c>
      <c r="E647" s="82" t="s">
        <v>3254</v>
      </c>
      <c r="F647" s="82" t="s">
        <v>3254</v>
      </c>
      <c r="G647" s="82" t="s">
        <v>3254</v>
      </c>
      <c r="H647" s="82" t="s">
        <v>3254</v>
      </c>
      <c r="I647" s="82" t="s">
        <v>34</v>
      </c>
    </row>
    <row r="648" spans="1:9">
      <c r="A648" s="81" t="s">
        <v>4377</v>
      </c>
      <c r="B648" s="82" t="s">
        <v>4355</v>
      </c>
      <c r="C648" s="82" t="s">
        <v>18</v>
      </c>
      <c r="D648" s="82" t="s">
        <v>3254</v>
      </c>
      <c r="E648" s="82" t="s">
        <v>3254</v>
      </c>
      <c r="F648" s="82" t="s">
        <v>3254</v>
      </c>
      <c r="G648" s="82" t="s">
        <v>3254</v>
      </c>
      <c r="H648" s="82" t="s">
        <v>3254</v>
      </c>
      <c r="I648" s="82" t="s">
        <v>18</v>
      </c>
    </row>
    <row r="649" spans="1:9" ht="36">
      <c r="A649" s="81" t="s">
        <v>4378</v>
      </c>
      <c r="B649" s="82" t="s">
        <v>4355</v>
      </c>
      <c r="C649" s="82" t="s">
        <v>18</v>
      </c>
      <c r="D649" s="82" t="s">
        <v>35</v>
      </c>
      <c r="E649" s="82" t="s">
        <v>3254</v>
      </c>
      <c r="F649" s="82" t="s">
        <v>3254</v>
      </c>
      <c r="G649" s="82" t="s">
        <v>3254</v>
      </c>
      <c r="H649" s="82" t="s">
        <v>3254</v>
      </c>
      <c r="I649" s="82" t="s">
        <v>35</v>
      </c>
    </row>
    <row r="650" spans="1:9" ht="36">
      <c r="A650" s="81" t="s">
        <v>4379</v>
      </c>
      <c r="B650" s="82" t="s">
        <v>4355</v>
      </c>
      <c r="C650" s="82" t="s">
        <v>18</v>
      </c>
      <c r="D650" s="82" t="s">
        <v>36</v>
      </c>
      <c r="E650" s="82" t="s">
        <v>3254</v>
      </c>
      <c r="F650" s="82" t="s">
        <v>3254</v>
      </c>
      <c r="G650" s="82" t="s">
        <v>3254</v>
      </c>
      <c r="H650" s="82" t="s">
        <v>3254</v>
      </c>
      <c r="I650" s="82" t="s">
        <v>36</v>
      </c>
    </row>
    <row r="651" spans="1:9" ht="36">
      <c r="A651" s="81" t="s">
        <v>4380</v>
      </c>
      <c r="B651" s="82" t="s">
        <v>4355</v>
      </c>
      <c r="C651" s="82" t="s">
        <v>18</v>
      </c>
      <c r="D651" s="82" t="s">
        <v>37</v>
      </c>
      <c r="E651" s="82" t="s">
        <v>3254</v>
      </c>
      <c r="F651" s="82" t="s">
        <v>3254</v>
      </c>
      <c r="G651" s="82" t="s">
        <v>3254</v>
      </c>
      <c r="H651" s="82" t="s">
        <v>3254</v>
      </c>
      <c r="I651" s="82" t="s">
        <v>37</v>
      </c>
    </row>
    <row r="652" spans="1:9" ht="54">
      <c r="A652" s="81" t="s">
        <v>4381</v>
      </c>
      <c r="B652" s="82" t="s">
        <v>4355</v>
      </c>
      <c r="C652" s="82" t="s">
        <v>18</v>
      </c>
      <c r="D652" s="82" t="s">
        <v>38</v>
      </c>
      <c r="E652" s="82" t="s">
        <v>3254</v>
      </c>
      <c r="F652" s="82" t="s">
        <v>3254</v>
      </c>
      <c r="G652" s="82" t="s">
        <v>3254</v>
      </c>
      <c r="H652" s="82" t="s">
        <v>3254</v>
      </c>
      <c r="I652" s="82" t="s">
        <v>38</v>
      </c>
    </row>
    <row r="653" spans="1:9" ht="72">
      <c r="A653" s="81" t="s">
        <v>4382</v>
      </c>
      <c r="B653" s="82" t="s">
        <v>4355</v>
      </c>
      <c r="C653" s="82" t="s">
        <v>18</v>
      </c>
      <c r="D653" s="82" t="s">
        <v>39</v>
      </c>
      <c r="E653" s="82" t="s">
        <v>3254</v>
      </c>
      <c r="F653" s="82" t="s">
        <v>3254</v>
      </c>
      <c r="G653" s="82" t="s">
        <v>3254</v>
      </c>
      <c r="H653" s="82" t="s">
        <v>3254</v>
      </c>
      <c r="I653" s="82" t="s">
        <v>39</v>
      </c>
    </row>
    <row r="654" spans="1:9" ht="36">
      <c r="A654" s="81" t="s">
        <v>4383</v>
      </c>
      <c r="B654" s="82" t="s">
        <v>4355</v>
      </c>
      <c r="C654" s="82" t="s">
        <v>18</v>
      </c>
      <c r="D654" s="82" t="s">
        <v>40</v>
      </c>
      <c r="E654" s="82" t="s">
        <v>3254</v>
      </c>
      <c r="F654" s="82" t="s">
        <v>3254</v>
      </c>
      <c r="G654" s="82" t="s">
        <v>3254</v>
      </c>
      <c r="H654" s="82" t="s">
        <v>3254</v>
      </c>
      <c r="I654" s="82" t="s">
        <v>40</v>
      </c>
    </row>
    <row r="655" spans="1:9" ht="36">
      <c r="A655" s="81" t="s">
        <v>4384</v>
      </c>
      <c r="B655" s="82" t="s">
        <v>4355</v>
      </c>
      <c r="C655" s="82" t="s">
        <v>18</v>
      </c>
      <c r="D655" s="82" t="s">
        <v>4385</v>
      </c>
      <c r="E655" s="82" t="s">
        <v>3254</v>
      </c>
      <c r="F655" s="82" t="s">
        <v>3254</v>
      </c>
      <c r="G655" s="82" t="s">
        <v>3254</v>
      </c>
      <c r="H655" s="82" t="s">
        <v>3254</v>
      </c>
      <c r="I655" s="82" t="s">
        <v>4385</v>
      </c>
    </row>
    <row r="656" spans="1:9" ht="36">
      <c r="A656" s="81" t="s">
        <v>4386</v>
      </c>
      <c r="B656" s="82" t="s">
        <v>4355</v>
      </c>
      <c r="C656" s="82" t="s">
        <v>18</v>
      </c>
      <c r="D656" s="82" t="s">
        <v>41</v>
      </c>
      <c r="E656" s="82" t="s">
        <v>3254</v>
      </c>
      <c r="F656" s="82" t="s">
        <v>3254</v>
      </c>
      <c r="G656" s="82" t="s">
        <v>3254</v>
      </c>
      <c r="H656" s="82" t="s">
        <v>3254</v>
      </c>
      <c r="I656" s="82" t="s">
        <v>41</v>
      </c>
    </row>
    <row r="657" spans="1:9" ht="36">
      <c r="A657" s="81" t="s">
        <v>4387</v>
      </c>
      <c r="B657" s="82" t="s">
        <v>4355</v>
      </c>
      <c r="C657" s="82" t="s">
        <v>18</v>
      </c>
      <c r="D657" s="82" t="s">
        <v>42</v>
      </c>
      <c r="E657" s="82" t="s">
        <v>3254</v>
      </c>
      <c r="F657" s="82" t="s">
        <v>3254</v>
      </c>
      <c r="G657" s="82" t="s">
        <v>3254</v>
      </c>
      <c r="H657" s="82" t="s">
        <v>3254</v>
      </c>
      <c r="I657" s="82" t="s">
        <v>42</v>
      </c>
    </row>
    <row r="658" spans="1:9" ht="36">
      <c r="A658" s="81" t="s">
        <v>4388</v>
      </c>
      <c r="B658" s="82" t="s">
        <v>4355</v>
      </c>
      <c r="C658" s="82" t="s">
        <v>18</v>
      </c>
      <c r="D658" s="82" t="s">
        <v>43</v>
      </c>
      <c r="E658" s="82" t="s">
        <v>3254</v>
      </c>
      <c r="F658" s="82" t="s">
        <v>3254</v>
      </c>
      <c r="G658" s="82" t="s">
        <v>3254</v>
      </c>
      <c r="H658" s="82" t="s">
        <v>3254</v>
      </c>
      <c r="I658" s="82" t="s">
        <v>43</v>
      </c>
    </row>
    <row r="659" spans="1:9" ht="36">
      <c r="A659" s="81" t="s">
        <v>4389</v>
      </c>
      <c r="B659" s="82" t="s">
        <v>4355</v>
      </c>
      <c r="C659" s="82" t="s">
        <v>18</v>
      </c>
      <c r="D659" s="82" t="s">
        <v>44</v>
      </c>
      <c r="E659" s="82" t="s">
        <v>3254</v>
      </c>
      <c r="F659" s="82" t="s">
        <v>3254</v>
      </c>
      <c r="G659" s="82" t="s">
        <v>3254</v>
      </c>
      <c r="H659" s="82" t="s">
        <v>3254</v>
      </c>
      <c r="I659" s="82" t="s">
        <v>44</v>
      </c>
    </row>
    <row r="660" spans="1:9" ht="36">
      <c r="A660" s="81" t="s">
        <v>4390</v>
      </c>
      <c r="B660" s="82" t="s">
        <v>4355</v>
      </c>
      <c r="C660" s="82" t="s">
        <v>18</v>
      </c>
      <c r="D660" s="82" t="s">
        <v>45</v>
      </c>
      <c r="E660" s="82" t="s">
        <v>3254</v>
      </c>
      <c r="F660" s="82" t="s">
        <v>3254</v>
      </c>
      <c r="G660" s="82" t="s">
        <v>3254</v>
      </c>
      <c r="H660" s="82" t="s">
        <v>3254</v>
      </c>
      <c r="I660" s="82" t="s">
        <v>45</v>
      </c>
    </row>
    <row r="661" spans="1:9" ht="36">
      <c r="A661" s="81" t="s">
        <v>4391</v>
      </c>
      <c r="B661" s="82" t="s">
        <v>4355</v>
      </c>
      <c r="C661" s="82" t="s">
        <v>18</v>
      </c>
      <c r="D661" s="82" t="s">
        <v>46</v>
      </c>
      <c r="E661" s="82" t="s">
        <v>3254</v>
      </c>
      <c r="F661" s="82" t="s">
        <v>3254</v>
      </c>
      <c r="G661" s="82" t="s">
        <v>3254</v>
      </c>
      <c r="H661" s="82" t="s">
        <v>3254</v>
      </c>
      <c r="I661" s="82" t="s">
        <v>46</v>
      </c>
    </row>
    <row r="662" spans="1:9">
      <c r="A662" s="81" t="s">
        <v>4392</v>
      </c>
      <c r="B662" s="82" t="s">
        <v>4355</v>
      </c>
      <c r="C662" s="82" t="s">
        <v>19</v>
      </c>
      <c r="D662" s="82" t="s">
        <v>3254</v>
      </c>
      <c r="E662" s="82" t="s">
        <v>3254</v>
      </c>
      <c r="F662" s="82" t="s">
        <v>3254</v>
      </c>
      <c r="G662" s="82" t="s">
        <v>3254</v>
      </c>
      <c r="H662" s="82" t="s">
        <v>3254</v>
      </c>
      <c r="I662" s="82" t="s">
        <v>19</v>
      </c>
    </row>
    <row r="663" spans="1:9">
      <c r="A663" s="81" t="s">
        <v>4393</v>
      </c>
      <c r="B663" s="82" t="s">
        <v>4394</v>
      </c>
      <c r="C663" s="82" t="s">
        <v>3254</v>
      </c>
      <c r="D663" s="82" t="s">
        <v>3254</v>
      </c>
      <c r="E663" s="82" t="s">
        <v>3254</v>
      </c>
      <c r="F663" s="82" t="s">
        <v>3254</v>
      </c>
      <c r="G663" s="82" t="s">
        <v>3254</v>
      </c>
      <c r="H663" s="82" t="s">
        <v>3254</v>
      </c>
      <c r="I663" s="82" t="s">
        <v>4395</v>
      </c>
    </row>
    <row r="664" spans="1:9">
      <c r="A664" s="81" t="s">
        <v>4396</v>
      </c>
      <c r="B664" s="82" t="s">
        <v>4394</v>
      </c>
      <c r="C664" s="82" t="s">
        <v>208</v>
      </c>
      <c r="D664" s="82" t="s">
        <v>3254</v>
      </c>
      <c r="E664" s="82" t="s">
        <v>3254</v>
      </c>
      <c r="F664" s="82" t="s">
        <v>3254</v>
      </c>
      <c r="G664" s="82" t="s">
        <v>3254</v>
      </c>
      <c r="H664" s="82" t="s">
        <v>3254</v>
      </c>
      <c r="I664" s="82" t="s">
        <v>208</v>
      </c>
    </row>
    <row r="665" spans="1:9">
      <c r="A665" s="81" t="s">
        <v>4397</v>
      </c>
      <c r="B665" s="82" t="s">
        <v>4394</v>
      </c>
      <c r="C665" s="82" t="s">
        <v>209</v>
      </c>
      <c r="D665" s="82" t="s">
        <v>3254</v>
      </c>
      <c r="E665" s="82" t="s">
        <v>3254</v>
      </c>
      <c r="F665" s="82" t="s">
        <v>3254</v>
      </c>
      <c r="G665" s="82" t="s">
        <v>3254</v>
      </c>
      <c r="H665" s="82" t="s">
        <v>3254</v>
      </c>
      <c r="I665" s="82" t="s">
        <v>209</v>
      </c>
    </row>
    <row r="666" spans="1:9" ht="36">
      <c r="A666" s="81" t="s">
        <v>4398</v>
      </c>
      <c r="B666" s="82" t="s">
        <v>4394</v>
      </c>
      <c r="C666" s="82" t="s">
        <v>209</v>
      </c>
      <c r="D666" s="82" t="s">
        <v>212</v>
      </c>
      <c r="E666" s="82" t="s">
        <v>3254</v>
      </c>
      <c r="F666" s="82" t="s">
        <v>3254</v>
      </c>
      <c r="G666" s="82" t="s">
        <v>3254</v>
      </c>
      <c r="H666" s="82" t="s">
        <v>3254</v>
      </c>
      <c r="I666" s="82" t="s">
        <v>212</v>
      </c>
    </row>
    <row r="667" spans="1:9" ht="54">
      <c r="A667" s="81" t="s">
        <v>4399</v>
      </c>
      <c r="B667" s="82" t="s">
        <v>4394</v>
      </c>
      <c r="C667" s="82" t="s">
        <v>209</v>
      </c>
      <c r="D667" s="82" t="s">
        <v>212</v>
      </c>
      <c r="E667" s="82" t="s">
        <v>214</v>
      </c>
      <c r="F667" s="82" t="s">
        <v>3254</v>
      </c>
      <c r="G667" s="82" t="s">
        <v>3254</v>
      </c>
      <c r="H667" s="82" t="s">
        <v>3254</v>
      </c>
      <c r="I667" s="82" t="s">
        <v>214</v>
      </c>
    </row>
    <row r="668" spans="1:9" ht="36">
      <c r="A668" s="81" t="s">
        <v>4400</v>
      </c>
      <c r="B668" s="82" t="s">
        <v>4394</v>
      </c>
      <c r="C668" s="82" t="s">
        <v>209</v>
      </c>
      <c r="D668" s="82" t="s">
        <v>213</v>
      </c>
      <c r="E668" s="82" t="s">
        <v>3254</v>
      </c>
      <c r="F668" s="82" t="s">
        <v>3254</v>
      </c>
      <c r="G668" s="82" t="s">
        <v>3254</v>
      </c>
      <c r="H668" s="82" t="s">
        <v>3254</v>
      </c>
      <c r="I668" s="82" t="s">
        <v>213</v>
      </c>
    </row>
    <row r="669" spans="1:9" ht="36">
      <c r="A669" s="81" t="s">
        <v>4401</v>
      </c>
      <c r="B669" s="82" t="s">
        <v>4394</v>
      </c>
      <c r="C669" s="82" t="s">
        <v>209</v>
      </c>
      <c r="D669" s="82" t="s">
        <v>213</v>
      </c>
      <c r="E669" s="82" t="s">
        <v>215</v>
      </c>
      <c r="F669" s="82" t="s">
        <v>3254</v>
      </c>
      <c r="G669" s="82" t="s">
        <v>3254</v>
      </c>
      <c r="H669" s="82" t="s">
        <v>3254</v>
      </c>
      <c r="I669" s="82" t="s">
        <v>215</v>
      </c>
    </row>
    <row r="670" spans="1:9" ht="36">
      <c r="A670" s="81" t="s">
        <v>4402</v>
      </c>
      <c r="B670" s="82" t="s">
        <v>4394</v>
      </c>
      <c r="C670" s="82" t="s">
        <v>209</v>
      </c>
      <c r="D670" s="82" t="s">
        <v>213</v>
      </c>
      <c r="E670" s="82" t="s">
        <v>216</v>
      </c>
      <c r="F670" s="82" t="s">
        <v>3254</v>
      </c>
      <c r="G670" s="82" t="s">
        <v>3254</v>
      </c>
      <c r="H670" s="82" t="s">
        <v>3254</v>
      </c>
      <c r="I670" s="82" t="s">
        <v>216</v>
      </c>
    </row>
    <row r="671" spans="1:9" ht="36">
      <c r="A671" s="81" t="s">
        <v>4403</v>
      </c>
      <c r="B671" s="82" t="s">
        <v>4394</v>
      </c>
      <c r="C671" s="82" t="s">
        <v>209</v>
      </c>
      <c r="D671" s="82" t="s">
        <v>213</v>
      </c>
      <c r="E671" s="82" t="s">
        <v>217</v>
      </c>
      <c r="F671" s="82" t="s">
        <v>3254</v>
      </c>
      <c r="G671" s="82" t="s">
        <v>3254</v>
      </c>
      <c r="H671" s="82" t="s">
        <v>3254</v>
      </c>
      <c r="I671" s="82" t="s">
        <v>217</v>
      </c>
    </row>
    <row r="672" spans="1:9" ht="36">
      <c r="A672" s="81" t="s">
        <v>4404</v>
      </c>
      <c r="B672" s="82" t="s">
        <v>4394</v>
      </c>
      <c r="C672" s="82" t="s">
        <v>209</v>
      </c>
      <c r="D672" s="82" t="s">
        <v>213</v>
      </c>
      <c r="E672" s="82" t="s">
        <v>218</v>
      </c>
      <c r="F672" s="82" t="s">
        <v>3254</v>
      </c>
      <c r="G672" s="82" t="s">
        <v>3254</v>
      </c>
      <c r="H672" s="82" t="s">
        <v>3254</v>
      </c>
      <c r="I672" s="82" t="s">
        <v>218</v>
      </c>
    </row>
    <row r="673" spans="1:9" ht="36">
      <c r="A673" s="81" t="s">
        <v>4405</v>
      </c>
      <c r="B673" s="82" t="s">
        <v>4394</v>
      </c>
      <c r="C673" s="82" t="s">
        <v>209</v>
      </c>
      <c r="D673" s="82" t="s">
        <v>213</v>
      </c>
      <c r="E673" s="82" t="s">
        <v>219</v>
      </c>
      <c r="F673" s="82" t="s">
        <v>3254</v>
      </c>
      <c r="G673" s="82" t="s">
        <v>3254</v>
      </c>
      <c r="H673" s="82" t="s">
        <v>3254</v>
      </c>
      <c r="I673" s="82" t="s">
        <v>219</v>
      </c>
    </row>
    <row r="674" spans="1:9" ht="36">
      <c r="A674" s="81" t="s">
        <v>4406</v>
      </c>
      <c r="B674" s="82" t="s">
        <v>4394</v>
      </c>
      <c r="C674" s="82" t="s">
        <v>209</v>
      </c>
      <c r="D674" s="82" t="s">
        <v>213</v>
      </c>
      <c r="E674" s="82" t="s">
        <v>220</v>
      </c>
      <c r="F674" s="82" t="s">
        <v>3254</v>
      </c>
      <c r="G674" s="82" t="s">
        <v>3254</v>
      </c>
      <c r="H674" s="82" t="s">
        <v>3254</v>
      </c>
      <c r="I674" s="82" t="s">
        <v>220</v>
      </c>
    </row>
    <row r="675" spans="1:9" ht="36">
      <c r="A675" s="81" t="s">
        <v>4407</v>
      </c>
      <c r="B675" s="82" t="s">
        <v>4394</v>
      </c>
      <c r="C675" s="82" t="s">
        <v>209</v>
      </c>
      <c r="D675" s="82" t="s">
        <v>213</v>
      </c>
      <c r="E675" s="82" t="s">
        <v>221</v>
      </c>
      <c r="F675" s="82" t="s">
        <v>3254</v>
      </c>
      <c r="G675" s="82" t="s">
        <v>3254</v>
      </c>
      <c r="H675" s="82" t="s">
        <v>3254</v>
      </c>
      <c r="I675" s="82" t="s">
        <v>221</v>
      </c>
    </row>
    <row r="676" spans="1:9" ht="36">
      <c r="A676" s="81" t="s">
        <v>4408</v>
      </c>
      <c r="B676" s="82" t="s">
        <v>4394</v>
      </c>
      <c r="C676" s="82" t="s">
        <v>209</v>
      </c>
      <c r="D676" s="82" t="s">
        <v>213</v>
      </c>
      <c r="E676" s="82" t="s">
        <v>222</v>
      </c>
      <c r="F676" s="82" t="s">
        <v>3254</v>
      </c>
      <c r="G676" s="82" t="s">
        <v>3254</v>
      </c>
      <c r="H676" s="82" t="s">
        <v>3254</v>
      </c>
      <c r="I676" s="82" t="s">
        <v>222</v>
      </c>
    </row>
    <row r="677" spans="1:9" ht="36">
      <c r="A677" s="81" t="s">
        <v>4409</v>
      </c>
      <c r="B677" s="82" t="s">
        <v>4394</v>
      </c>
      <c r="C677" s="82" t="s">
        <v>209</v>
      </c>
      <c r="D677" s="82" t="s">
        <v>213</v>
      </c>
      <c r="E677" s="82" t="s">
        <v>223</v>
      </c>
      <c r="F677" s="82" t="s">
        <v>3254</v>
      </c>
      <c r="G677" s="82" t="s">
        <v>3254</v>
      </c>
      <c r="H677" s="82" t="s">
        <v>3254</v>
      </c>
      <c r="I677" s="82" t="s">
        <v>223</v>
      </c>
    </row>
    <row r="678" spans="1:9" ht="36">
      <c r="A678" s="81" t="s">
        <v>4410</v>
      </c>
      <c r="B678" s="82" t="s">
        <v>4394</v>
      </c>
      <c r="C678" s="82" t="s">
        <v>209</v>
      </c>
      <c r="D678" s="82" t="s">
        <v>213</v>
      </c>
      <c r="E678" s="82" t="s">
        <v>224</v>
      </c>
      <c r="F678" s="82" t="s">
        <v>3254</v>
      </c>
      <c r="G678" s="82" t="s">
        <v>3254</v>
      </c>
      <c r="H678" s="82" t="s">
        <v>3254</v>
      </c>
      <c r="I678" s="82" t="s">
        <v>224</v>
      </c>
    </row>
    <row r="679" spans="1:9" ht="36">
      <c r="A679" s="81" t="s">
        <v>4411</v>
      </c>
      <c r="B679" s="82" t="s">
        <v>4394</v>
      </c>
      <c r="C679" s="82" t="s">
        <v>209</v>
      </c>
      <c r="D679" s="82" t="s">
        <v>213</v>
      </c>
      <c r="E679" s="82" t="s">
        <v>225</v>
      </c>
      <c r="F679" s="82" t="s">
        <v>3254</v>
      </c>
      <c r="G679" s="82" t="s">
        <v>3254</v>
      </c>
      <c r="H679" s="82" t="s">
        <v>3254</v>
      </c>
      <c r="I679" s="82" t="s">
        <v>225</v>
      </c>
    </row>
    <row r="680" spans="1:9" ht="36">
      <c r="A680" s="81" t="s">
        <v>4412</v>
      </c>
      <c r="B680" s="82" t="s">
        <v>4394</v>
      </c>
      <c r="C680" s="82" t="s">
        <v>209</v>
      </c>
      <c r="D680" s="82" t="s">
        <v>213</v>
      </c>
      <c r="E680" s="82" t="s">
        <v>226</v>
      </c>
      <c r="F680" s="82" t="s">
        <v>3254</v>
      </c>
      <c r="G680" s="82" t="s">
        <v>3254</v>
      </c>
      <c r="H680" s="82" t="s">
        <v>3254</v>
      </c>
      <c r="I680" s="82" t="s">
        <v>226</v>
      </c>
    </row>
    <row r="681" spans="1:9" ht="36">
      <c r="A681" s="81" t="s">
        <v>4413</v>
      </c>
      <c r="B681" s="82" t="s">
        <v>4394</v>
      </c>
      <c r="C681" s="82" t="s">
        <v>209</v>
      </c>
      <c r="D681" s="82" t="s">
        <v>213</v>
      </c>
      <c r="E681" s="82" t="s">
        <v>227</v>
      </c>
      <c r="F681" s="82" t="s">
        <v>3254</v>
      </c>
      <c r="G681" s="82" t="s">
        <v>3254</v>
      </c>
      <c r="H681" s="82" t="s">
        <v>3254</v>
      </c>
      <c r="I681" s="82" t="s">
        <v>227</v>
      </c>
    </row>
    <row r="682" spans="1:9" ht="36">
      <c r="A682" s="81" t="s">
        <v>4414</v>
      </c>
      <c r="B682" s="82" t="s">
        <v>4394</v>
      </c>
      <c r="C682" s="82" t="s">
        <v>210</v>
      </c>
      <c r="D682" s="82" t="s">
        <v>3254</v>
      </c>
      <c r="E682" s="82" t="s">
        <v>3254</v>
      </c>
      <c r="F682" s="82" t="s">
        <v>3254</v>
      </c>
      <c r="G682" s="82" t="s">
        <v>3254</v>
      </c>
      <c r="H682" s="82" t="s">
        <v>3254</v>
      </c>
      <c r="I682" s="82" t="s">
        <v>210</v>
      </c>
    </row>
    <row r="683" spans="1:9">
      <c r="A683" s="81" t="s">
        <v>4415</v>
      </c>
      <c r="B683" s="82" t="s">
        <v>4394</v>
      </c>
      <c r="C683" s="82" t="s">
        <v>4416</v>
      </c>
      <c r="D683" s="82" t="s">
        <v>3254</v>
      </c>
      <c r="E683" s="82" t="s">
        <v>3254</v>
      </c>
      <c r="F683" s="82" t="s">
        <v>3254</v>
      </c>
      <c r="G683" s="82" t="s">
        <v>3254</v>
      </c>
      <c r="H683" s="82" t="s">
        <v>3254</v>
      </c>
      <c r="I683" s="82" t="s">
        <v>4416</v>
      </c>
    </row>
    <row r="684" spans="1:9">
      <c r="A684" s="81" t="s">
        <v>4417</v>
      </c>
      <c r="B684" s="82" t="s">
        <v>4394</v>
      </c>
      <c r="C684" s="82" t="s">
        <v>211</v>
      </c>
      <c r="D684" s="82" t="s">
        <v>3254</v>
      </c>
      <c r="E684" s="82" t="s">
        <v>3254</v>
      </c>
      <c r="F684" s="82" t="s">
        <v>3254</v>
      </c>
      <c r="G684" s="82" t="s">
        <v>3254</v>
      </c>
      <c r="H684" s="82" t="s">
        <v>3254</v>
      </c>
      <c r="I684" s="82" t="s">
        <v>211</v>
      </c>
    </row>
    <row r="685" spans="1:9">
      <c r="A685" s="81" t="s">
        <v>4418</v>
      </c>
      <c r="B685" s="82" t="s">
        <v>4419</v>
      </c>
      <c r="C685" s="82" t="s">
        <v>3254</v>
      </c>
      <c r="D685" s="82" t="s">
        <v>3254</v>
      </c>
      <c r="E685" s="82" t="s">
        <v>3254</v>
      </c>
      <c r="F685" s="82" t="s">
        <v>3254</v>
      </c>
      <c r="G685" s="82" t="s">
        <v>3254</v>
      </c>
      <c r="H685" s="82" t="s">
        <v>3254</v>
      </c>
      <c r="I685" s="82" t="s">
        <v>4420</v>
      </c>
    </row>
    <row r="686" spans="1:9">
      <c r="A686" s="81" t="s">
        <v>4421</v>
      </c>
      <c r="B686" s="82" t="s">
        <v>4419</v>
      </c>
      <c r="C686" s="82" t="s">
        <v>175</v>
      </c>
      <c r="D686" s="82" t="s">
        <v>3254</v>
      </c>
      <c r="E686" s="82" t="s">
        <v>3254</v>
      </c>
      <c r="F686" s="82" t="s">
        <v>3254</v>
      </c>
      <c r="G686" s="82" t="s">
        <v>3254</v>
      </c>
      <c r="H686" s="82" t="s">
        <v>3254</v>
      </c>
      <c r="I686" s="82" t="s">
        <v>175</v>
      </c>
    </row>
    <row r="687" spans="1:9">
      <c r="A687" s="81" t="s">
        <v>4422</v>
      </c>
      <c r="B687" s="82" t="s">
        <v>4419</v>
      </c>
      <c r="C687" s="82" t="s">
        <v>176</v>
      </c>
      <c r="D687" s="82" t="s">
        <v>3254</v>
      </c>
      <c r="E687" s="82" t="s">
        <v>3254</v>
      </c>
      <c r="F687" s="82" t="s">
        <v>3254</v>
      </c>
      <c r="G687" s="82" t="s">
        <v>3254</v>
      </c>
      <c r="H687" s="82" t="s">
        <v>3254</v>
      </c>
      <c r="I687" s="82" t="s">
        <v>176</v>
      </c>
    </row>
    <row r="688" spans="1:9">
      <c r="A688" s="81" t="s">
        <v>4423</v>
      </c>
      <c r="B688" s="82" t="s">
        <v>4419</v>
      </c>
      <c r="C688" s="82" t="s">
        <v>177</v>
      </c>
      <c r="D688" s="82" t="s">
        <v>3254</v>
      </c>
      <c r="E688" s="82" t="s">
        <v>3254</v>
      </c>
      <c r="F688" s="82" t="s">
        <v>3254</v>
      </c>
      <c r="G688" s="82" t="s">
        <v>3254</v>
      </c>
      <c r="H688" s="82" t="s">
        <v>3254</v>
      </c>
      <c r="I688" s="82" t="s">
        <v>177</v>
      </c>
    </row>
    <row r="689" spans="1:9">
      <c r="A689" s="81" t="s">
        <v>4424</v>
      </c>
      <c r="B689" s="82" t="s">
        <v>4419</v>
      </c>
      <c r="C689" s="82" t="s">
        <v>178</v>
      </c>
      <c r="D689" s="82" t="s">
        <v>3254</v>
      </c>
      <c r="E689" s="82" t="s">
        <v>3254</v>
      </c>
      <c r="F689" s="82" t="s">
        <v>3254</v>
      </c>
      <c r="G689" s="82" t="s">
        <v>3254</v>
      </c>
      <c r="H689" s="82" t="s">
        <v>3254</v>
      </c>
      <c r="I689" s="82" t="s">
        <v>178</v>
      </c>
    </row>
    <row r="690" spans="1:9" ht="36">
      <c r="A690" s="81" t="s">
        <v>4425</v>
      </c>
      <c r="B690" s="82" t="s">
        <v>4419</v>
      </c>
      <c r="C690" s="82" t="s">
        <v>179</v>
      </c>
      <c r="D690" s="82" t="s">
        <v>3254</v>
      </c>
      <c r="E690" s="82" t="s">
        <v>3254</v>
      </c>
      <c r="F690" s="82" t="s">
        <v>3254</v>
      </c>
      <c r="G690" s="82" t="s">
        <v>3254</v>
      </c>
      <c r="H690" s="82" t="s">
        <v>3254</v>
      </c>
      <c r="I690" s="82" t="s">
        <v>179</v>
      </c>
    </row>
    <row r="691" spans="1:9">
      <c r="A691" s="81" t="s">
        <v>4426</v>
      </c>
      <c r="B691" s="82" t="s">
        <v>4419</v>
      </c>
      <c r="C691" s="82" t="s">
        <v>180</v>
      </c>
      <c r="D691" s="82" t="s">
        <v>3254</v>
      </c>
      <c r="E691" s="82" t="s">
        <v>3254</v>
      </c>
      <c r="F691" s="82" t="s">
        <v>3254</v>
      </c>
      <c r="G691" s="82" t="s">
        <v>3254</v>
      </c>
      <c r="H691" s="82" t="s">
        <v>3254</v>
      </c>
      <c r="I691" s="82" t="s">
        <v>180</v>
      </c>
    </row>
    <row r="692" spans="1:9" ht="36">
      <c r="A692" s="81" t="s">
        <v>4427</v>
      </c>
      <c r="B692" s="82" t="s">
        <v>4419</v>
      </c>
      <c r="C692" s="82" t="s">
        <v>181</v>
      </c>
      <c r="D692" s="82" t="s">
        <v>3254</v>
      </c>
      <c r="E692" s="82" t="s">
        <v>3254</v>
      </c>
      <c r="F692" s="82" t="s">
        <v>3254</v>
      </c>
      <c r="G692" s="82" t="s">
        <v>3254</v>
      </c>
      <c r="H692" s="82" t="s">
        <v>3254</v>
      </c>
      <c r="I692" s="82" t="s">
        <v>181</v>
      </c>
    </row>
    <row r="693" spans="1:9" ht="36">
      <c r="A693" s="81" t="s">
        <v>4428</v>
      </c>
      <c r="B693" s="82" t="s">
        <v>4419</v>
      </c>
      <c r="C693" s="82" t="s">
        <v>182</v>
      </c>
      <c r="D693" s="82" t="s">
        <v>3254</v>
      </c>
      <c r="E693" s="82" t="s">
        <v>3254</v>
      </c>
      <c r="F693" s="82" t="s">
        <v>3254</v>
      </c>
      <c r="G693" s="82" t="s">
        <v>3254</v>
      </c>
      <c r="H693" s="82" t="s">
        <v>3254</v>
      </c>
      <c r="I693" s="82" t="s">
        <v>182</v>
      </c>
    </row>
    <row r="694" spans="1:9" ht="36">
      <c r="A694" s="81" t="s">
        <v>4429</v>
      </c>
      <c r="B694" s="82" t="s">
        <v>4419</v>
      </c>
      <c r="C694" s="82" t="s">
        <v>183</v>
      </c>
      <c r="D694" s="82" t="s">
        <v>3254</v>
      </c>
      <c r="E694" s="82" t="s">
        <v>3254</v>
      </c>
      <c r="F694" s="82" t="s">
        <v>3254</v>
      </c>
      <c r="G694" s="82" t="s">
        <v>3254</v>
      </c>
      <c r="H694" s="82" t="s">
        <v>3254</v>
      </c>
      <c r="I694" s="82" t="s">
        <v>183</v>
      </c>
    </row>
    <row r="695" spans="1:9">
      <c r="A695" s="81" t="s">
        <v>4430</v>
      </c>
      <c r="B695" s="82" t="s">
        <v>4431</v>
      </c>
      <c r="C695" s="82" t="s">
        <v>3254</v>
      </c>
      <c r="D695" s="82" t="s">
        <v>3254</v>
      </c>
      <c r="E695" s="82" t="s">
        <v>3254</v>
      </c>
      <c r="F695" s="82" t="s">
        <v>3254</v>
      </c>
      <c r="G695" s="82" t="s">
        <v>3254</v>
      </c>
      <c r="H695" s="82" t="s">
        <v>3254</v>
      </c>
      <c r="I695" s="82" t="s">
        <v>2131</v>
      </c>
    </row>
    <row r="696" spans="1:9" ht="36">
      <c r="A696" s="81" t="s">
        <v>4432</v>
      </c>
      <c r="B696" s="82" t="s">
        <v>4431</v>
      </c>
      <c r="C696" s="82" t="s">
        <v>61</v>
      </c>
      <c r="D696" s="82" t="s">
        <v>3254</v>
      </c>
      <c r="E696" s="82" t="s">
        <v>3254</v>
      </c>
      <c r="F696" s="82" t="s">
        <v>3254</v>
      </c>
      <c r="G696" s="82" t="s">
        <v>3254</v>
      </c>
      <c r="H696" s="82" t="s">
        <v>3254</v>
      </c>
      <c r="I696" s="82" t="s">
        <v>61</v>
      </c>
    </row>
    <row r="697" spans="1:9" ht="36">
      <c r="A697" s="81" t="s">
        <v>4433</v>
      </c>
      <c r="B697" s="82" t="s">
        <v>4431</v>
      </c>
      <c r="C697" s="82" t="s">
        <v>62</v>
      </c>
      <c r="D697" s="82" t="s">
        <v>3254</v>
      </c>
      <c r="E697" s="82" t="s">
        <v>3254</v>
      </c>
      <c r="F697" s="82" t="s">
        <v>3254</v>
      </c>
      <c r="G697" s="82" t="s">
        <v>3254</v>
      </c>
      <c r="H697" s="82" t="s">
        <v>3254</v>
      </c>
      <c r="I697" s="82" t="s">
        <v>62</v>
      </c>
    </row>
    <row r="698" spans="1:9">
      <c r="A698" s="81" t="s">
        <v>4434</v>
      </c>
      <c r="B698" s="82" t="s">
        <v>4431</v>
      </c>
      <c r="C698" s="82" t="s">
        <v>63</v>
      </c>
      <c r="D698" s="82" t="s">
        <v>3254</v>
      </c>
      <c r="E698" s="82" t="s">
        <v>3254</v>
      </c>
      <c r="F698" s="82" t="s">
        <v>3254</v>
      </c>
      <c r="G698" s="82" t="s">
        <v>3254</v>
      </c>
      <c r="H698" s="82" t="s">
        <v>3254</v>
      </c>
      <c r="I698" s="82" t="s">
        <v>63</v>
      </c>
    </row>
    <row r="699" spans="1:9" ht="36">
      <c r="A699" s="81" t="s">
        <v>4435</v>
      </c>
      <c r="B699" s="82" t="s">
        <v>4431</v>
      </c>
      <c r="C699" s="82" t="s">
        <v>64</v>
      </c>
      <c r="D699" s="82" t="s">
        <v>3254</v>
      </c>
      <c r="E699" s="82" t="s">
        <v>3254</v>
      </c>
      <c r="F699" s="82" t="s">
        <v>3254</v>
      </c>
      <c r="G699" s="82" t="s">
        <v>3254</v>
      </c>
      <c r="H699" s="82" t="s">
        <v>3254</v>
      </c>
      <c r="I699" s="82" t="s">
        <v>64</v>
      </c>
    </row>
    <row r="700" spans="1:9" ht="36">
      <c r="A700" s="81" t="s">
        <v>4436</v>
      </c>
      <c r="B700" s="82" t="s">
        <v>4431</v>
      </c>
      <c r="C700" s="82" t="s">
        <v>64</v>
      </c>
      <c r="D700" s="82" t="s">
        <v>65</v>
      </c>
      <c r="E700" s="82" t="s">
        <v>3254</v>
      </c>
      <c r="F700" s="82" t="s">
        <v>3254</v>
      </c>
      <c r="G700" s="82" t="s">
        <v>3254</v>
      </c>
      <c r="H700" s="82" t="s">
        <v>3254</v>
      </c>
      <c r="I700" s="82" t="s">
        <v>65</v>
      </c>
    </row>
    <row r="701" spans="1:9" ht="54">
      <c r="A701" s="81" t="s">
        <v>4437</v>
      </c>
      <c r="B701" s="82" t="s">
        <v>4431</v>
      </c>
      <c r="C701" s="82" t="s">
        <v>64</v>
      </c>
      <c r="D701" s="82" t="s">
        <v>66</v>
      </c>
      <c r="E701" s="82" t="s">
        <v>3254</v>
      </c>
      <c r="F701" s="82" t="s">
        <v>3254</v>
      </c>
      <c r="G701" s="82" t="s">
        <v>3254</v>
      </c>
      <c r="H701" s="82" t="s">
        <v>3254</v>
      </c>
      <c r="I701" s="82" t="s">
        <v>66</v>
      </c>
    </row>
    <row r="702" spans="1:9" ht="36">
      <c r="A702" s="81" t="s">
        <v>4438</v>
      </c>
      <c r="B702" s="82" t="s">
        <v>4431</v>
      </c>
      <c r="C702" s="82" t="s">
        <v>64</v>
      </c>
      <c r="D702" s="82" t="s">
        <v>4439</v>
      </c>
      <c r="E702" s="82" t="s">
        <v>3254</v>
      </c>
      <c r="F702" s="82" t="s">
        <v>3254</v>
      </c>
      <c r="G702" s="82" t="s">
        <v>3254</v>
      </c>
      <c r="H702" s="82" t="s">
        <v>3254</v>
      </c>
      <c r="I702" s="82" t="s">
        <v>4439</v>
      </c>
    </row>
    <row r="703" spans="1:9" ht="36">
      <c r="A703" s="81" t="s">
        <v>4440</v>
      </c>
      <c r="B703" s="82" t="s">
        <v>4431</v>
      </c>
      <c r="C703" s="82" t="s">
        <v>64</v>
      </c>
      <c r="D703" s="82" t="s">
        <v>67</v>
      </c>
      <c r="E703" s="82" t="s">
        <v>3254</v>
      </c>
      <c r="F703" s="82" t="s">
        <v>3254</v>
      </c>
      <c r="G703" s="82" t="s">
        <v>3254</v>
      </c>
      <c r="H703" s="82" t="s">
        <v>3254</v>
      </c>
      <c r="I703" s="82" t="s">
        <v>67</v>
      </c>
    </row>
    <row r="704" spans="1:9">
      <c r="A704" s="81" t="s">
        <v>4441</v>
      </c>
      <c r="B704" s="82" t="s">
        <v>4431</v>
      </c>
      <c r="C704" s="82" t="s">
        <v>83</v>
      </c>
      <c r="D704" s="82" t="s">
        <v>3254</v>
      </c>
      <c r="E704" s="82" t="s">
        <v>3254</v>
      </c>
      <c r="F704" s="82" t="s">
        <v>3254</v>
      </c>
      <c r="G704" s="82" t="s">
        <v>3254</v>
      </c>
      <c r="H704" s="82" t="s">
        <v>3254</v>
      </c>
      <c r="I704" s="82" t="s">
        <v>83</v>
      </c>
    </row>
    <row r="705" spans="1:9" ht="54">
      <c r="A705" s="81" t="s">
        <v>4442</v>
      </c>
      <c r="B705" s="82" t="s">
        <v>4431</v>
      </c>
      <c r="C705" s="82" t="s">
        <v>83</v>
      </c>
      <c r="D705" s="82" t="s">
        <v>68</v>
      </c>
      <c r="E705" s="82" t="s">
        <v>3254</v>
      </c>
      <c r="F705" s="82" t="s">
        <v>3254</v>
      </c>
      <c r="G705" s="82" t="s">
        <v>3254</v>
      </c>
      <c r="H705" s="82" t="s">
        <v>3254</v>
      </c>
      <c r="I705" s="82" t="s">
        <v>68</v>
      </c>
    </row>
    <row r="706" spans="1:9" ht="36">
      <c r="A706" s="81" t="s">
        <v>4443</v>
      </c>
      <c r="B706" s="82" t="s">
        <v>4431</v>
      </c>
      <c r="C706" s="82" t="s">
        <v>83</v>
      </c>
      <c r="D706" s="82" t="s">
        <v>69</v>
      </c>
      <c r="E706" s="82" t="s">
        <v>3254</v>
      </c>
      <c r="F706" s="82" t="s">
        <v>3254</v>
      </c>
      <c r="G706" s="82" t="s">
        <v>3254</v>
      </c>
      <c r="H706" s="82" t="s">
        <v>3254</v>
      </c>
      <c r="I706" s="82" t="s">
        <v>69</v>
      </c>
    </row>
    <row r="707" spans="1:9" ht="36">
      <c r="A707" s="81" t="s">
        <v>4444</v>
      </c>
      <c r="B707" s="82" t="s">
        <v>4431</v>
      </c>
      <c r="C707" s="82" t="s">
        <v>83</v>
      </c>
      <c r="D707" s="82" t="s">
        <v>69</v>
      </c>
      <c r="E707" s="82" t="s">
        <v>77</v>
      </c>
      <c r="F707" s="82" t="s">
        <v>3254</v>
      </c>
      <c r="G707" s="82" t="s">
        <v>3254</v>
      </c>
      <c r="H707" s="82" t="s">
        <v>3254</v>
      </c>
      <c r="I707" s="82" t="s">
        <v>77</v>
      </c>
    </row>
    <row r="708" spans="1:9" ht="36">
      <c r="A708" s="81" t="s">
        <v>4445</v>
      </c>
      <c r="B708" s="82" t="s">
        <v>4431</v>
      </c>
      <c r="C708" s="82" t="s">
        <v>83</v>
      </c>
      <c r="D708" s="82" t="s">
        <v>69</v>
      </c>
      <c r="E708" s="82" t="s">
        <v>78</v>
      </c>
      <c r="F708" s="82" t="s">
        <v>3254</v>
      </c>
      <c r="G708" s="82" t="s">
        <v>3254</v>
      </c>
      <c r="H708" s="82" t="s">
        <v>3254</v>
      </c>
      <c r="I708" s="82" t="s">
        <v>78</v>
      </c>
    </row>
    <row r="709" spans="1:9" ht="36">
      <c r="A709" s="81" t="s">
        <v>4446</v>
      </c>
      <c r="B709" s="82" t="s">
        <v>4431</v>
      </c>
      <c r="C709" s="82" t="s">
        <v>83</v>
      </c>
      <c r="D709" s="82" t="s">
        <v>69</v>
      </c>
      <c r="E709" s="82" t="s">
        <v>4447</v>
      </c>
      <c r="F709" s="82" t="s">
        <v>3254</v>
      </c>
      <c r="G709" s="82" t="s">
        <v>3254</v>
      </c>
      <c r="H709" s="82" t="s">
        <v>3254</v>
      </c>
      <c r="I709" s="82" t="s">
        <v>4447</v>
      </c>
    </row>
    <row r="710" spans="1:9" ht="54">
      <c r="A710" s="81" t="s">
        <v>4448</v>
      </c>
      <c r="B710" s="82" t="s">
        <v>4431</v>
      </c>
      <c r="C710" s="82" t="s">
        <v>83</v>
      </c>
      <c r="D710" s="82" t="s">
        <v>69</v>
      </c>
      <c r="E710" s="82" t="s">
        <v>79</v>
      </c>
      <c r="F710" s="82" t="s">
        <v>3254</v>
      </c>
      <c r="G710" s="82" t="s">
        <v>3254</v>
      </c>
      <c r="H710" s="82" t="s">
        <v>3254</v>
      </c>
      <c r="I710" s="82" t="s">
        <v>79</v>
      </c>
    </row>
    <row r="711" spans="1:9" ht="36">
      <c r="A711" s="81" t="s">
        <v>4449</v>
      </c>
      <c r="B711" s="82" t="s">
        <v>4431</v>
      </c>
      <c r="C711" s="82" t="s">
        <v>83</v>
      </c>
      <c r="D711" s="82" t="s">
        <v>69</v>
      </c>
      <c r="E711" s="82" t="s">
        <v>80</v>
      </c>
      <c r="F711" s="82" t="s">
        <v>3254</v>
      </c>
      <c r="G711" s="82" t="s">
        <v>3254</v>
      </c>
      <c r="H711" s="82" t="s">
        <v>3254</v>
      </c>
      <c r="I711" s="82" t="s">
        <v>80</v>
      </c>
    </row>
    <row r="712" spans="1:9" ht="36">
      <c r="A712" s="81" t="s">
        <v>4450</v>
      </c>
      <c r="B712" s="82" t="s">
        <v>4431</v>
      </c>
      <c r="C712" s="82" t="s">
        <v>83</v>
      </c>
      <c r="D712" s="82" t="s">
        <v>70</v>
      </c>
      <c r="E712" s="82" t="s">
        <v>3254</v>
      </c>
      <c r="F712" s="82" t="s">
        <v>3254</v>
      </c>
      <c r="G712" s="82" t="s">
        <v>3254</v>
      </c>
      <c r="H712" s="82" t="s">
        <v>3254</v>
      </c>
      <c r="I712" s="82" t="s">
        <v>70</v>
      </c>
    </row>
    <row r="713" spans="1:9" ht="36">
      <c r="A713" s="81" t="s">
        <v>4451</v>
      </c>
      <c r="B713" s="82" t="s">
        <v>4431</v>
      </c>
      <c r="C713" s="82" t="s">
        <v>83</v>
      </c>
      <c r="D713" s="82" t="s">
        <v>71</v>
      </c>
      <c r="E713" s="82" t="s">
        <v>3254</v>
      </c>
      <c r="F713" s="82" t="s">
        <v>3254</v>
      </c>
      <c r="G713" s="82" t="s">
        <v>3254</v>
      </c>
      <c r="H713" s="82" t="s">
        <v>3254</v>
      </c>
      <c r="I713" s="82" t="s">
        <v>71</v>
      </c>
    </row>
    <row r="714" spans="1:9" ht="36">
      <c r="A714" s="81" t="s">
        <v>4452</v>
      </c>
      <c r="B714" s="82" t="s">
        <v>4431</v>
      </c>
      <c r="C714" s="82" t="s">
        <v>83</v>
      </c>
      <c r="D714" s="82" t="s">
        <v>4453</v>
      </c>
      <c r="E714" s="82" t="s">
        <v>3254</v>
      </c>
      <c r="F714" s="82" t="s">
        <v>3254</v>
      </c>
      <c r="G714" s="82" t="s">
        <v>3254</v>
      </c>
      <c r="H714" s="82" t="s">
        <v>3254</v>
      </c>
      <c r="I714" s="82" t="s">
        <v>4453</v>
      </c>
    </row>
    <row r="715" spans="1:9" ht="36">
      <c r="A715" s="81" t="s">
        <v>4454</v>
      </c>
      <c r="B715" s="82" t="s">
        <v>4431</v>
      </c>
      <c r="C715" s="82" t="s">
        <v>83</v>
      </c>
      <c r="D715" s="82" t="s">
        <v>72</v>
      </c>
      <c r="E715" s="82" t="s">
        <v>3254</v>
      </c>
      <c r="F715" s="82" t="s">
        <v>3254</v>
      </c>
      <c r="G715" s="82" t="s">
        <v>3254</v>
      </c>
      <c r="H715" s="82" t="s">
        <v>3254</v>
      </c>
      <c r="I715" s="82" t="s">
        <v>72</v>
      </c>
    </row>
    <row r="716" spans="1:9" ht="36">
      <c r="A716" s="81" t="s">
        <v>4455</v>
      </c>
      <c r="B716" s="82" t="s">
        <v>4431</v>
      </c>
      <c r="C716" s="82" t="s">
        <v>83</v>
      </c>
      <c r="D716" s="82" t="s">
        <v>73</v>
      </c>
      <c r="E716" s="82" t="s">
        <v>3254</v>
      </c>
      <c r="F716" s="82" t="s">
        <v>3254</v>
      </c>
      <c r="G716" s="82" t="s">
        <v>3254</v>
      </c>
      <c r="H716" s="82" t="s">
        <v>3254</v>
      </c>
      <c r="I716" s="82" t="s">
        <v>73</v>
      </c>
    </row>
    <row r="717" spans="1:9" ht="54">
      <c r="A717" s="81" t="s">
        <v>4456</v>
      </c>
      <c r="B717" s="82" t="s">
        <v>4431</v>
      </c>
      <c r="C717" s="82" t="s">
        <v>83</v>
      </c>
      <c r="D717" s="82" t="s">
        <v>74</v>
      </c>
      <c r="E717" s="82" t="s">
        <v>3254</v>
      </c>
      <c r="F717" s="82" t="s">
        <v>3254</v>
      </c>
      <c r="G717" s="82" t="s">
        <v>3254</v>
      </c>
      <c r="H717" s="82" t="s">
        <v>3254</v>
      </c>
      <c r="I717" s="82" t="s">
        <v>74</v>
      </c>
    </row>
    <row r="718" spans="1:9" ht="36">
      <c r="A718" s="81" t="s">
        <v>4457</v>
      </c>
      <c r="B718" s="82" t="s">
        <v>4431</v>
      </c>
      <c r="C718" s="82" t="s">
        <v>83</v>
      </c>
      <c r="D718" s="82" t="s">
        <v>75</v>
      </c>
      <c r="E718" s="82" t="s">
        <v>3254</v>
      </c>
      <c r="F718" s="82" t="s">
        <v>3254</v>
      </c>
      <c r="G718" s="82" t="s">
        <v>3254</v>
      </c>
      <c r="H718" s="82" t="s">
        <v>3254</v>
      </c>
      <c r="I718" s="82" t="s">
        <v>75</v>
      </c>
    </row>
    <row r="719" spans="1:9" ht="36">
      <c r="A719" s="81" t="s">
        <v>4458</v>
      </c>
      <c r="B719" s="82" t="s">
        <v>4431</v>
      </c>
      <c r="C719" s="82" t="s">
        <v>83</v>
      </c>
      <c r="D719" s="82" t="s">
        <v>75</v>
      </c>
      <c r="E719" s="82" t="s">
        <v>81</v>
      </c>
      <c r="F719" s="82" t="s">
        <v>3254</v>
      </c>
      <c r="G719" s="82" t="s">
        <v>3254</v>
      </c>
      <c r="H719" s="82" t="s">
        <v>3254</v>
      </c>
      <c r="I719" s="82" t="s">
        <v>81</v>
      </c>
    </row>
    <row r="720" spans="1:9" ht="36">
      <c r="A720" s="81" t="s">
        <v>4459</v>
      </c>
      <c r="B720" s="82" t="s">
        <v>4431</v>
      </c>
      <c r="C720" s="82" t="s">
        <v>83</v>
      </c>
      <c r="D720" s="82" t="s">
        <v>75</v>
      </c>
      <c r="E720" s="82" t="s">
        <v>82</v>
      </c>
      <c r="F720" s="82" t="s">
        <v>3254</v>
      </c>
      <c r="G720" s="82" t="s">
        <v>3254</v>
      </c>
      <c r="H720" s="82" t="s">
        <v>3254</v>
      </c>
      <c r="I720" s="82" t="s">
        <v>82</v>
      </c>
    </row>
    <row r="721" spans="1:9" ht="36">
      <c r="A721" s="81" t="s">
        <v>4460</v>
      </c>
      <c r="B721" s="82" t="s">
        <v>4431</v>
      </c>
      <c r="C721" s="82" t="s">
        <v>83</v>
      </c>
      <c r="D721" s="82" t="s">
        <v>76</v>
      </c>
      <c r="E721" s="82" t="s">
        <v>3254</v>
      </c>
      <c r="F721" s="82" t="s">
        <v>3254</v>
      </c>
      <c r="G721" s="82" t="s">
        <v>3254</v>
      </c>
      <c r="H721" s="82" t="s">
        <v>3254</v>
      </c>
      <c r="I721" s="82" t="s">
        <v>76</v>
      </c>
    </row>
    <row r="722" spans="1:9">
      <c r="A722" s="81" t="s">
        <v>4461</v>
      </c>
      <c r="B722" s="82" t="s">
        <v>4431</v>
      </c>
      <c r="C722" s="82" t="s">
        <v>84</v>
      </c>
      <c r="D722" s="82" t="s">
        <v>3254</v>
      </c>
      <c r="E722" s="82" t="s">
        <v>3254</v>
      </c>
      <c r="F722" s="82" t="s">
        <v>3254</v>
      </c>
      <c r="G722" s="82" t="s">
        <v>3254</v>
      </c>
      <c r="H722" s="82" t="s">
        <v>3254</v>
      </c>
      <c r="I722" s="82" t="s">
        <v>84</v>
      </c>
    </row>
    <row r="723" spans="1:9" ht="36">
      <c r="A723" s="81" t="s">
        <v>4462</v>
      </c>
      <c r="B723" s="82" t="s">
        <v>4431</v>
      </c>
      <c r="C723" s="82" t="s">
        <v>85</v>
      </c>
      <c r="D723" s="82" t="s">
        <v>3254</v>
      </c>
      <c r="E723" s="82" t="s">
        <v>3254</v>
      </c>
      <c r="F723" s="82" t="s">
        <v>3254</v>
      </c>
      <c r="G723" s="82" t="s">
        <v>3254</v>
      </c>
      <c r="H723" s="82" t="s">
        <v>3254</v>
      </c>
      <c r="I723" s="82" t="s">
        <v>85</v>
      </c>
    </row>
    <row r="724" spans="1:9" ht="36">
      <c r="A724" s="81" t="s">
        <v>4463</v>
      </c>
      <c r="B724" s="82" t="s">
        <v>4431</v>
      </c>
      <c r="C724" s="82" t="s">
        <v>86</v>
      </c>
      <c r="D724" s="82" t="s">
        <v>3254</v>
      </c>
      <c r="E724" s="82" t="s">
        <v>3254</v>
      </c>
      <c r="F724" s="82" t="s">
        <v>3254</v>
      </c>
      <c r="G724" s="82" t="s">
        <v>3254</v>
      </c>
      <c r="H724" s="82" t="s">
        <v>3254</v>
      </c>
      <c r="I724" s="82" t="s">
        <v>86</v>
      </c>
    </row>
    <row r="725" spans="1:9">
      <c r="A725" s="81" t="s">
        <v>4464</v>
      </c>
      <c r="B725" s="82" t="s">
        <v>4465</v>
      </c>
      <c r="C725" s="82" t="s">
        <v>3254</v>
      </c>
      <c r="D725" s="82" t="s">
        <v>3254</v>
      </c>
      <c r="E725" s="82" t="s">
        <v>3254</v>
      </c>
      <c r="F725" s="82" t="s">
        <v>3254</v>
      </c>
      <c r="G725" s="82" t="s">
        <v>3254</v>
      </c>
      <c r="H725" s="82" t="s">
        <v>3254</v>
      </c>
      <c r="I725" s="82" t="s">
        <v>4466</v>
      </c>
    </row>
    <row r="726" spans="1:9">
      <c r="A726" s="81" t="s">
        <v>4467</v>
      </c>
      <c r="B726" s="82" t="s">
        <v>4465</v>
      </c>
      <c r="C726" s="82" t="s">
        <v>475</v>
      </c>
      <c r="D726" s="82" t="s">
        <v>3254</v>
      </c>
      <c r="E726" s="82" t="s">
        <v>3254</v>
      </c>
      <c r="F726" s="82" t="s">
        <v>3254</v>
      </c>
      <c r="G726" s="82" t="s">
        <v>3254</v>
      </c>
      <c r="H726" s="82" t="s">
        <v>3254</v>
      </c>
      <c r="I726" s="82" t="s">
        <v>475</v>
      </c>
    </row>
    <row r="727" spans="1:9" ht="36">
      <c r="A727" s="81" t="s">
        <v>4468</v>
      </c>
      <c r="B727" s="82" t="s">
        <v>4465</v>
      </c>
      <c r="C727" s="82" t="s">
        <v>4469</v>
      </c>
      <c r="D727" s="82" t="s">
        <v>3254</v>
      </c>
      <c r="E727" s="82" t="s">
        <v>3254</v>
      </c>
      <c r="F727" s="82" t="s">
        <v>3254</v>
      </c>
      <c r="G727" s="82" t="s">
        <v>3254</v>
      </c>
      <c r="H727" s="82" t="s">
        <v>3254</v>
      </c>
      <c r="I727" s="82" t="s">
        <v>4469</v>
      </c>
    </row>
    <row r="728" spans="1:9">
      <c r="A728" s="81" t="s">
        <v>4470</v>
      </c>
      <c r="B728" s="82" t="s">
        <v>4465</v>
      </c>
      <c r="C728" s="82" t="s">
        <v>476</v>
      </c>
      <c r="D728" s="82" t="s">
        <v>3254</v>
      </c>
      <c r="E728" s="82" t="s">
        <v>3254</v>
      </c>
      <c r="F728" s="82" t="s">
        <v>3254</v>
      </c>
      <c r="G728" s="82" t="s">
        <v>3254</v>
      </c>
      <c r="H728" s="82" t="s">
        <v>3254</v>
      </c>
      <c r="I728" s="82" t="s">
        <v>476</v>
      </c>
    </row>
    <row r="729" spans="1:9" ht="54">
      <c r="A729" s="81" t="s">
        <v>4471</v>
      </c>
      <c r="B729" s="82" t="s">
        <v>4465</v>
      </c>
      <c r="C729" s="82" t="s">
        <v>476</v>
      </c>
      <c r="D729" s="82" t="s">
        <v>479</v>
      </c>
      <c r="E729" s="82" t="s">
        <v>3254</v>
      </c>
      <c r="F729" s="82" t="s">
        <v>3254</v>
      </c>
      <c r="G729" s="82" t="s">
        <v>3254</v>
      </c>
      <c r="H729" s="82" t="s">
        <v>3254</v>
      </c>
      <c r="I729" s="82" t="s">
        <v>479</v>
      </c>
    </row>
    <row r="730" spans="1:9" ht="36">
      <c r="A730" s="81" t="s">
        <v>4472</v>
      </c>
      <c r="B730" s="82" t="s">
        <v>4465</v>
      </c>
      <c r="C730" s="82" t="s">
        <v>476</v>
      </c>
      <c r="D730" s="82" t="s">
        <v>480</v>
      </c>
      <c r="E730" s="82" t="s">
        <v>3254</v>
      </c>
      <c r="F730" s="82" t="s">
        <v>3254</v>
      </c>
      <c r="G730" s="82" t="s">
        <v>3254</v>
      </c>
      <c r="H730" s="82" t="s">
        <v>3254</v>
      </c>
      <c r="I730" s="82" t="s">
        <v>480</v>
      </c>
    </row>
    <row r="731" spans="1:9" ht="36">
      <c r="A731" s="81" t="s">
        <v>4473</v>
      </c>
      <c r="B731" s="82" t="s">
        <v>4465</v>
      </c>
      <c r="C731" s="82" t="s">
        <v>476</v>
      </c>
      <c r="D731" s="82" t="s">
        <v>481</v>
      </c>
      <c r="E731" s="82" t="s">
        <v>3254</v>
      </c>
      <c r="F731" s="82" t="s">
        <v>3254</v>
      </c>
      <c r="G731" s="82" t="s">
        <v>3254</v>
      </c>
      <c r="H731" s="82" t="s">
        <v>3254</v>
      </c>
      <c r="I731" s="82" t="s">
        <v>481</v>
      </c>
    </row>
    <row r="732" spans="1:9" ht="54">
      <c r="A732" s="81" t="s">
        <v>4474</v>
      </c>
      <c r="B732" s="82" t="s">
        <v>4465</v>
      </c>
      <c r="C732" s="82" t="s">
        <v>476</v>
      </c>
      <c r="D732" s="82" t="s">
        <v>482</v>
      </c>
      <c r="E732" s="82" t="s">
        <v>3254</v>
      </c>
      <c r="F732" s="82" t="s">
        <v>3254</v>
      </c>
      <c r="G732" s="82" t="s">
        <v>3254</v>
      </c>
      <c r="H732" s="82" t="s">
        <v>3254</v>
      </c>
      <c r="I732" s="82" t="s">
        <v>482</v>
      </c>
    </row>
    <row r="733" spans="1:9" ht="54">
      <c r="A733" s="81" t="s">
        <v>4475</v>
      </c>
      <c r="B733" s="82" t="s">
        <v>4465</v>
      </c>
      <c r="C733" s="82" t="s">
        <v>476</v>
      </c>
      <c r="D733" s="82" t="s">
        <v>483</v>
      </c>
      <c r="E733" s="82" t="s">
        <v>3254</v>
      </c>
      <c r="F733" s="82" t="s">
        <v>3254</v>
      </c>
      <c r="G733" s="82" t="s">
        <v>3254</v>
      </c>
      <c r="H733" s="82" t="s">
        <v>3254</v>
      </c>
      <c r="I733" s="82" t="s">
        <v>483</v>
      </c>
    </row>
    <row r="734" spans="1:9" ht="54">
      <c r="A734" s="81" t="s">
        <v>4476</v>
      </c>
      <c r="B734" s="82" t="s">
        <v>4465</v>
      </c>
      <c r="C734" s="82" t="s">
        <v>476</v>
      </c>
      <c r="D734" s="82" t="s">
        <v>484</v>
      </c>
      <c r="E734" s="82" t="s">
        <v>3254</v>
      </c>
      <c r="F734" s="82" t="s">
        <v>3254</v>
      </c>
      <c r="G734" s="82" t="s">
        <v>3254</v>
      </c>
      <c r="H734" s="82" t="s">
        <v>3254</v>
      </c>
      <c r="I734" s="82" t="s">
        <v>484</v>
      </c>
    </row>
    <row r="735" spans="1:9" ht="54">
      <c r="A735" s="81" t="s">
        <v>4477</v>
      </c>
      <c r="B735" s="82" t="s">
        <v>4465</v>
      </c>
      <c r="C735" s="82" t="s">
        <v>476</v>
      </c>
      <c r="D735" s="82" t="s">
        <v>485</v>
      </c>
      <c r="E735" s="82" t="s">
        <v>3254</v>
      </c>
      <c r="F735" s="82" t="s">
        <v>3254</v>
      </c>
      <c r="G735" s="82" t="s">
        <v>3254</v>
      </c>
      <c r="H735" s="82" t="s">
        <v>3254</v>
      </c>
      <c r="I735" s="82" t="s">
        <v>485</v>
      </c>
    </row>
    <row r="736" spans="1:9" ht="54">
      <c r="A736" s="81" t="s">
        <v>4478</v>
      </c>
      <c r="B736" s="82" t="s">
        <v>4465</v>
      </c>
      <c r="C736" s="82" t="s">
        <v>476</v>
      </c>
      <c r="D736" s="82" t="s">
        <v>486</v>
      </c>
      <c r="E736" s="82" t="s">
        <v>3254</v>
      </c>
      <c r="F736" s="82" t="s">
        <v>3254</v>
      </c>
      <c r="G736" s="82" t="s">
        <v>3254</v>
      </c>
      <c r="H736" s="82" t="s">
        <v>3254</v>
      </c>
      <c r="I736" s="82" t="s">
        <v>486</v>
      </c>
    </row>
    <row r="737" spans="1:9" ht="54">
      <c r="A737" s="81" t="s">
        <v>4479</v>
      </c>
      <c r="B737" s="82" t="s">
        <v>4465</v>
      </c>
      <c r="C737" s="82" t="s">
        <v>476</v>
      </c>
      <c r="D737" s="82" t="s">
        <v>487</v>
      </c>
      <c r="E737" s="82" t="s">
        <v>3254</v>
      </c>
      <c r="F737" s="82" t="s">
        <v>3254</v>
      </c>
      <c r="G737" s="82" t="s">
        <v>3254</v>
      </c>
      <c r="H737" s="82" t="s">
        <v>3254</v>
      </c>
      <c r="I737" s="82" t="s">
        <v>487</v>
      </c>
    </row>
    <row r="738" spans="1:9" ht="36">
      <c r="A738" s="81" t="s">
        <v>4480</v>
      </c>
      <c r="B738" s="82" t="s">
        <v>4465</v>
      </c>
      <c r="C738" s="82" t="s">
        <v>477</v>
      </c>
      <c r="D738" s="82" t="s">
        <v>3254</v>
      </c>
      <c r="E738" s="82" t="s">
        <v>3254</v>
      </c>
      <c r="F738" s="82" t="s">
        <v>3254</v>
      </c>
      <c r="G738" s="82" t="s">
        <v>3254</v>
      </c>
      <c r="H738" s="82" t="s">
        <v>3254</v>
      </c>
      <c r="I738" s="82" t="s">
        <v>477</v>
      </c>
    </row>
    <row r="739" spans="1:9">
      <c r="A739" s="81" t="s">
        <v>4481</v>
      </c>
      <c r="B739" s="82" t="s">
        <v>4465</v>
      </c>
      <c r="C739" s="82" t="s">
        <v>4482</v>
      </c>
      <c r="D739" s="82" t="s">
        <v>3254</v>
      </c>
      <c r="E739" s="82" t="s">
        <v>3254</v>
      </c>
      <c r="F739" s="82" t="s">
        <v>3254</v>
      </c>
      <c r="G739" s="82" t="s">
        <v>3254</v>
      </c>
      <c r="H739" s="82" t="s">
        <v>3254</v>
      </c>
      <c r="I739" s="82" t="s">
        <v>4482</v>
      </c>
    </row>
    <row r="740" spans="1:9">
      <c r="A740" s="81" t="s">
        <v>4483</v>
      </c>
      <c r="B740" s="82" t="s">
        <v>4465</v>
      </c>
      <c r="C740" s="82" t="s">
        <v>478</v>
      </c>
      <c r="D740" s="82" t="s">
        <v>3254</v>
      </c>
      <c r="E740" s="82" t="s">
        <v>3254</v>
      </c>
      <c r="F740" s="82" t="s">
        <v>3254</v>
      </c>
      <c r="G740" s="82" t="s">
        <v>3254</v>
      </c>
      <c r="H740" s="82" t="s">
        <v>3254</v>
      </c>
      <c r="I740" s="82" t="s">
        <v>478</v>
      </c>
    </row>
    <row r="741" spans="1:9" ht="36">
      <c r="A741" s="81" t="s">
        <v>4484</v>
      </c>
      <c r="B741" s="82" t="s">
        <v>4465</v>
      </c>
      <c r="C741" s="82" t="s">
        <v>4485</v>
      </c>
      <c r="D741" s="82" t="s">
        <v>3254</v>
      </c>
      <c r="E741" s="82" t="s">
        <v>3254</v>
      </c>
      <c r="F741" s="82" t="s">
        <v>3254</v>
      </c>
      <c r="G741" s="82" t="s">
        <v>3254</v>
      </c>
      <c r="H741" s="82" t="s">
        <v>3254</v>
      </c>
      <c r="I741" s="82" t="s">
        <v>4485</v>
      </c>
    </row>
    <row r="742" spans="1:9" ht="36">
      <c r="A742" s="81" t="s">
        <v>4486</v>
      </c>
      <c r="B742" s="82" t="s">
        <v>4465</v>
      </c>
      <c r="C742" s="82" t="s">
        <v>4487</v>
      </c>
      <c r="D742" s="82" t="s">
        <v>3254</v>
      </c>
      <c r="E742" s="82" t="s">
        <v>3254</v>
      </c>
      <c r="F742" s="82" t="s">
        <v>3254</v>
      </c>
      <c r="G742" s="82" t="s">
        <v>3254</v>
      </c>
      <c r="H742" s="82" t="s">
        <v>3254</v>
      </c>
      <c r="I742" s="82" t="s">
        <v>4487</v>
      </c>
    </row>
    <row r="743" spans="1:9">
      <c r="A743" s="81" t="s">
        <v>4488</v>
      </c>
      <c r="B743" s="82" t="s">
        <v>4489</v>
      </c>
      <c r="C743" s="82" t="s">
        <v>3254</v>
      </c>
      <c r="D743" s="82" t="s">
        <v>3254</v>
      </c>
      <c r="E743" s="82" t="s">
        <v>3254</v>
      </c>
      <c r="F743" s="82" t="s">
        <v>3254</v>
      </c>
      <c r="G743" s="82" t="s">
        <v>3254</v>
      </c>
      <c r="H743" s="82" t="s">
        <v>3254</v>
      </c>
      <c r="I743" s="82" t="s">
        <v>4490</v>
      </c>
    </row>
    <row r="744" spans="1:9">
      <c r="A744" s="81" t="s">
        <v>4491</v>
      </c>
      <c r="B744" s="82" t="s">
        <v>4489</v>
      </c>
      <c r="C744" s="82" t="s">
        <v>245</v>
      </c>
      <c r="D744" s="82" t="s">
        <v>3254</v>
      </c>
      <c r="E744" s="82" t="s">
        <v>3254</v>
      </c>
      <c r="F744" s="82" t="s">
        <v>3254</v>
      </c>
      <c r="G744" s="82" t="s">
        <v>3254</v>
      </c>
      <c r="H744" s="82" t="s">
        <v>3254</v>
      </c>
      <c r="I744" s="82" t="s">
        <v>245</v>
      </c>
    </row>
    <row r="745" spans="1:9" ht="72">
      <c r="A745" s="81" t="s">
        <v>4492</v>
      </c>
      <c r="B745" s="82" t="s">
        <v>4489</v>
      </c>
      <c r="C745" s="82" t="s">
        <v>245</v>
      </c>
      <c r="D745" s="82" t="s">
        <v>249</v>
      </c>
      <c r="E745" s="82" t="s">
        <v>3254</v>
      </c>
      <c r="F745" s="82" t="s">
        <v>3254</v>
      </c>
      <c r="G745" s="82" t="s">
        <v>3254</v>
      </c>
      <c r="H745" s="82" t="s">
        <v>3254</v>
      </c>
      <c r="I745" s="82" t="s">
        <v>249</v>
      </c>
    </row>
    <row r="746" spans="1:9" ht="54">
      <c r="A746" s="81" t="s">
        <v>4493</v>
      </c>
      <c r="B746" s="82" t="s">
        <v>4489</v>
      </c>
      <c r="C746" s="82" t="s">
        <v>245</v>
      </c>
      <c r="D746" s="82" t="s">
        <v>250</v>
      </c>
      <c r="E746" s="82" t="s">
        <v>3254</v>
      </c>
      <c r="F746" s="82" t="s">
        <v>3254</v>
      </c>
      <c r="G746" s="82" t="s">
        <v>3254</v>
      </c>
      <c r="H746" s="82" t="s">
        <v>3254</v>
      </c>
      <c r="I746" s="82" t="s">
        <v>250</v>
      </c>
    </row>
    <row r="747" spans="1:9" ht="36">
      <c r="A747" s="81" t="s">
        <v>4494</v>
      </c>
      <c r="B747" s="82" t="s">
        <v>4489</v>
      </c>
      <c r="C747" s="82" t="s">
        <v>245</v>
      </c>
      <c r="D747" s="82" t="s">
        <v>251</v>
      </c>
      <c r="E747" s="82" t="s">
        <v>3254</v>
      </c>
      <c r="F747" s="82" t="s">
        <v>3254</v>
      </c>
      <c r="G747" s="82" t="s">
        <v>3254</v>
      </c>
      <c r="H747" s="82" t="s">
        <v>3254</v>
      </c>
      <c r="I747" s="82" t="s">
        <v>251</v>
      </c>
    </row>
    <row r="748" spans="1:9">
      <c r="A748" s="81" t="s">
        <v>4495</v>
      </c>
      <c r="B748" s="82" t="s">
        <v>4489</v>
      </c>
      <c r="C748" s="82" t="s">
        <v>246</v>
      </c>
      <c r="D748" s="82" t="s">
        <v>3254</v>
      </c>
      <c r="E748" s="82" t="s">
        <v>3254</v>
      </c>
      <c r="F748" s="82" t="s">
        <v>3254</v>
      </c>
      <c r="G748" s="82" t="s">
        <v>3254</v>
      </c>
      <c r="H748" s="82" t="s">
        <v>3254</v>
      </c>
      <c r="I748" s="82" t="s">
        <v>246</v>
      </c>
    </row>
    <row r="749" spans="1:9" ht="36">
      <c r="A749" s="81" t="s">
        <v>4496</v>
      </c>
      <c r="B749" s="82" t="s">
        <v>4489</v>
      </c>
      <c r="C749" s="82" t="s">
        <v>246</v>
      </c>
      <c r="D749" s="82" t="s">
        <v>252</v>
      </c>
      <c r="E749" s="82" t="s">
        <v>3254</v>
      </c>
      <c r="F749" s="82" t="s">
        <v>3254</v>
      </c>
      <c r="G749" s="82" t="s">
        <v>3254</v>
      </c>
      <c r="H749" s="82" t="s">
        <v>3254</v>
      </c>
      <c r="I749" s="82" t="s">
        <v>252</v>
      </c>
    </row>
    <row r="750" spans="1:9" ht="36">
      <c r="A750" s="81" t="s">
        <v>4497</v>
      </c>
      <c r="B750" s="82" t="s">
        <v>4489</v>
      </c>
      <c r="C750" s="82" t="s">
        <v>246</v>
      </c>
      <c r="D750" s="82" t="s">
        <v>252</v>
      </c>
      <c r="E750" s="82" t="s">
        <v>280</v>
      </c>
      <c r="F750" s="82" t="s">
        <v>3254</v>
      </c>
      <c r="G750" s="82" t="s">
        <v>3254</v>
      </c>
      <c r="H750" s="82" t="s">
        <v>3254</v>
      </c>
      <c r="I750" s="82" t="s">
        <v>280</v>
      </c>
    </row>
    <row r="751" spans="1:9" ht="36">
      <c r="A751" s="81" t="s">
        <v>4498</v>
      </c>
      <c r="B751" s="82" t="s">
        <v>4489</v>
      </c>
      <c r="C751" s="82" t="s">
        <v>246</v>
      </c>
      <c r="D751" s="82" t="s">
        <v>252</v>
      </c>
      <c r="E751" s="82" t="s">
        <v>281</v>
      </c>
      <c r="F751" s="82" t="s">
        <v>3254</v>
      </c>
      <c r="G751" s="82" t="s">
        <v>3254</v>
      </c>
      <c r="H751" s="82" t="s">
        <v>3254</v>
      </c>
      <c r="I751" s="82" t="s">
        <v>281</v>
      </c>
    </row>
    <row r="752" spans="1:9" ht="36">
      <c r="A752" s="81" t="s">
        <v>4499</v>
      </c>
      <c r="B752" s="82" t="s">
        <v>4489</v>
      </c>
      <c r="C752" s="82" t="s">
        <v>246</v>
      </c>
      <c r="D752" s="82" t="s">
        <v>252</v>
      </c>
      <c r="E752" s="82" t="s">
        <v>282</v>
      </c>
      <c r="F752" s="82" t="s">
        <v>3254</v>
      </c>
      <c r="G752" s="82" t="s">
        <v>3254</v>
      </c>
      <c r="H752" s="82" t="s">
        <v>3254</v>
      </c>
      <c r="I752" s="82" t="s">
        <v>282</v>
      </c>
    </row>
    <row r="753" spans="1:9" ht="54">
      <c r="A753" s="81" t="s">
        <v>4500</v>
      </c>
      <c r="B753" s="82" t="s">
        <v>4489</v>
      </c>
      <c r="C753" s="82" t="s">
        <v>246</v>
      </c>
      <c r="D753" s="82" t="s">
        <v>253</v>
      </c>
      <c r="E753" s="82" t="s">
        <v>3254</v>
      </c>
      <c r="F753" s="82" t="s">
        <v>3254</v>
      </c>
      <c r="G753" s="82" t="s">
        <v>3254</v>
      </c>
      <c r="H753" s="82" t="s">
        <v>3254</v>
      </c>
      <c r="I753" s="82" t="s">
        <v>253</v>
      </c>
    </row>
    <row r="754" spans="1:9" ht="36">
      <c r="A754" s="81" t="s">
        <v>4501</v>
      </c>
      <c r="B754" s="82" t="s">
        <v>4489</v>
      </c>
      <c r="C754" s="82" t="s">
        <v>246</v>
      </c>
      <c r="D754" s="82" t="s">
        <v>254</v>
      </c>
      <c r="E754" s="82" t="s">
        <v>3254</v>
      </c>
      <c r="F754" s="82" t="s">
        <v>3254</v>
      </c>
      <c r="G754" s="82" t="s">
        <v>3254</v>
      </c>
      <c r="H754" s="82" t="s">
        <v>3254</v>
      </c>
      <c r="I754" s="82" t="s">
        <v>254</v>
      </c>
    </row>
    <row r="755" spans="1:9" ht="54">
      <c r="A755" s="81" t="s">
        <v>4502</v>
      </c>
      <c r="B755" s="82" t="s">
        <v>4489</v>
      </c>
      <c r="C755" s="82" t="s">
        <v>246</v>
      </c>
      <c r="D755" s="82" t="s">
        <v>255</v>
      </c>
      <c r="E755" s="82" t="s">
        <v>3254</v>
      </c>
      <c r="F755" s="82" t="s">
        <v>3254</v>
      </c>
      <c r="G755" s="82" t="s">
        <v>3254</v>
      </c>
      <c r="H755" s="82" t="s">
        <v>3254</v>
      </c>
      <c r="I755" s="82" t="s">
        <v>255</v>
      </c>
    </row>
    <row r="756" spans="1:9" ht="36">
      <c r="A756" s="81" t="s">
        <v>4503</v>
      </c>
      <c r="B756" s="82" t="s">
        <v>4489</v>
      </c>
      <c r="C756" s="82" t="s">
        <v>246</v>
      </c>
      <c r="D756" s="82" t="s">
        <v>256</v>
      </c>
      <c r="E756" s="82" t="s">
        <v>3254</v>
      </c>
      <c r="F756" s="82" t="s">
        <v>3254</v>
      </c>
      <c r="G756" s="82" t="s">
        <v>3254</v>
      </c>
      <c r="H756" s="82" t="s">
        <v>3254</v>
      </c>
      <c r="I756" s="82" t="s">
        <v>256</v>
      </c>
    </row>
    <row r="757" spans="1:9" ht="36">
      <c r="A757" s="81" t="s">
        <v>4504</v>
      </c>
      <c r="B757" s="82" t="s">
        <v>4489</v>
      </c>
      <c r="C757" s="82" t="s">
        <v>246</v>
      </c>
      <c r="D757" s="82" t="s">
        <v>257</v>
      </c>
      <c r="E757" s="82" t="s">
        <v>3254</v>
      </c>
      <c r="F757" s="82" t="s">
        <v>3254</v>
      </c>
      <c r="G757" s="82" t="s">
        <v>3254</v>
      </c>
      <c r="H757" s="82" t="s">
        <v>3254</v>
      </c>
      <c r="I757" s="82" t="s">
        <v>257</v>
      </c>
    </row>
    <row r="758" spans="1:9" ht="54">
      <c r="A758" s="81" t="s">
        <v>4505</v>
      </c>
      <c r="B758" s="82" t="s">
        <v>4489</v>
      </c>
      <c r="C758" s="82" t="s">
        <v>246</v>
      </c>
      <c r="D758" s="82" t="s">
        <v>258</v>
      </c>
      <c r="E758" s="82" t="s">
        <v>3254</v>
      </c>
      <c r="F758" s="82" t="s">
        <v>3254</v>
      </c>
      <c r="G758" s="82" t="s">
        <v>3254</v>
      </c>
      <c r="H758" s="82" t="s">
        <v>3254</v>
      </c>
      <c r="I758" s="82" t="s">
        <v>258</v>
      </c>
    </row>
    <row r="759" spans="1:9" ht="36">
      <c r="A759" s="81" t="s">
        <v>4506</v>
      </c>
      <c r="B759" s="82" t="s">
        <v>4489</v>
      </c>
      <c r="C759" s="82" t="s">
        <v>246</v>
      </c>
      <c r="D759" s="82" t="s">
        <v>259</v>
      </c>
      <c r="E759" s="82" t="s">
        <v>3254</v>
      </c>
      <c r="F759" s="82" t="s">
        <v>3254</v>
      </c>
      <c r="G759" s="82" t="s">
        <v>3254</v>
      </c>
      <c r="H759" s="82" t="s">
        <v>3254</v>
      </c>
      <c r="I759" s="82" t="s">
        <v>259</v>
      </c>
    </row>
    <row r="760" spans="1:9" ht="90">
      <c r="A760" s="81" t="s">
        <v>4507</v>
      </c>
      <c r="B760" s="82" t="s">
        <v>4489</v>
      </c>
      <c r="C760" s="82" t="s">
        <v>246</v>
      </c>
      <c r="D760" s="82" t="s">
        <v>260</v>
      </c>
      <c r="E760" s="82" t="s">
        <v>3254</v>
      </c>
      <c r="F760" s="82" t="s">
        <v>3254</v>
      </c>
      <c r="G760" s="82" t="s">
        <v>3254</v>
      </c>
      <c r="H760" s="82" t="s">
        <v>3254</v>
      </c>
      <c r="I760" s="82" t="s">
        <v>260</v>
      </c>
    </row>
    <row r="761" spans="1:9" ht="36">
      <c r="A761" s="81" t="s">
        <v>4508</v>
      </c>
      <c r="B761" s="82" t="s">
        <v>4489</v>
      </c>
      <c r="C761" s="82" t="s">
        <v>246</v>
      </c>
      <c r="D761" s="82" t="s">
        <v>261</v>
      </c>
      <c r="E761" s="82" t="s">
        <v>3254</v>
      </c>
      <c r="F761" s="82" t="s">
        <v>3254</v>
      </c>
      <c r="G761" s="82" t="s">
        <v>3254</v>
      </c>
      <c r="H761" s="82" t="s">
        <v>3254</v>
      </c>
      <c r="I761" s="82" t="s">
        <v>261</v>
      </c>
    </row>
    <row r="762" spans="1:9" ht="54">
      <c r="A762" s="81" t="s">
        <v>4509</v>
      </c>
      <c r="B762" s="82" t="s">
        <v>4489</v>
      </c>
      <c r="C762" s="82" t="s">
        <v>246</v>
      </c>
      <c r="D762" s="82" t="s">
        <v>262</v>
      </c>
      <c r="E762" s="82" t="s">
        <v>3254</v>
      </c>
      <c r="F762" s="82" t="s">
        <v>3254</v>
      </c>
      <c r="G762" s="82" t="s">
        <v>3254</v>
      </c>
      <c r="H762" s="82" t="s">
        <v>3254</v>
      </c>
      <c r="I762" s="82" t="s">
        <v>262</v>
      </c>
    </row>
    <row r="763" spans="1:9" ht="36">
      <c r="A763" s="81" t="s">
        <v>4510</v>
      </c>
      <c r="B763" s="82" t="s">
        <v>4489</v>
      </c>
      <c r="C763" s="82" t="s">
        <v>246</v>
      </c>
      <c r="D763" s="82" t="s">
        <v>263</v>
      </c>
      <c r="E763" s="82" t="s">
        <v>3254</v>
      </c>
      <c r="F763" s="82" t="s">
        <v>3254</v>
      </c>
      <c r="G763" s="82" t="s">
        <v>3254</v>
      </c>
      <c r="H763" s="82" t="s">
        <v>3254</v>
      </c>
      <c r="I763" s="82" t="s">
        <v>263</v>
      </c>
    </row>
    <row r="764" spans="1:9" ht="36">
      <c r="A764" s="81" t="s">
        <v>4511</v>
      </c>
      <c r="B764" s="82" t="s">
        <v>4489</v>
      </c>
      <c r="C764" s="82" t="s">
        <v>246</v>
      </c>
      <c r="D764" s="82" t="s">
        <v>264</v>
      </c>
      <c r="E764" s="82" t="s">
        <v>3254</v>
      </c>
      <c r="F764" s="82" t="s">
        <v>3254</v>
      </c>
      <c r="G764" s="82" t="s">
        <v>3254</v>
      </c>
      <c r="H764" s="82" t="s">
        <v>3254</v>
      </c>
      <c r="I764" s="82" t="s">
        <v>264</v>
      </c>
    </row>
    <row r="765" spans="1:9" ht="72">
      <c r="A765" s="81" t="s">
        <v>4512</v>
      </c>
      <c r="B765" s="82" t="s">
        <v>4489</v>
      </c>
      <c r="C765" s="82" t="s">
        <v>246</v>
      </c>
      <c r="D765" s="82" t="s">
        <v>265</v>
      </c>
      <c r="E765" s="82" t="s">
        <v>3254</v>
      </c>
      <c r="F765" s="82" t="s">
        <v>3254</v>
      </c>
      <c r="G765" s="82" t="s">
        <v>3254</v>
      </c>
      <c r="H765" s="82" t="s">
        <v>3254</v>
      </c>
      <c r="I765" s="82" t="s">
        <v>265</v>
      </c>
    </row>
    <row r="766" spans="1:9" ht="36">
      <c r="A766" s="81" t="s">
        <v>4513</v>
      </c>
      <c r="B766" s="82" t="s">
        <v>4489</v>
      </c>
      <c r="C766" s="82" t="s">
        <v>246</v>
      </c>
      <c r="D766" s="82" t="s">
        <v>266</v>
      </c>
      <c r="E766" s="82" t="s">
        <v>3254</v>
      </c>
      <c r="F766" s="82" t="s">
        <v>3254</v>
      </c>
      <c r="G766" s="82" t="s">
        <v>3254</v>
      </c>
      <c r="H766" s="82" t="s">
        <v>3254</v>
      </c>
      <c r="I766" s="82" t="s">
        <v>266</v>
      </c>
    </row>
    <row r="767" spans="1:9" ht="36">
      <c r="A767" s="81" t="s">
        <v>4514</v>
      </c>
      <c r="B767" s="82" t="s">
        <v>4489</v>
      </c>
      <c r="C767" s="82" t="s">
        <v>246</v>
      </c>
      <c r="D767" s="82" t="s">
        <v>266</v>
      </c>
      <c r="E767" s="82" t="s">
        <v>283</v>
      </c>
      <c r="F767" s="82" t="s">
        <v>3254</v>
      </c>
      <c r="G767" s="82" t="s">
        <v>3254</v>
      </c>
      <c r="H767" s="82" t="s">
        <v>3254</v>
      </c>
      <c r="I767" s="82" t="s">
        <v>283</v>
      </c>
    </row>
    <row r="768" spans="1:9" ht="36">
      <c r="A768" s="81" t="s">
        <v>4515</v>
      </c>
      <c r="B768" s="82" t="s">
        <v>4489</v>
      </c>
      <c r="C768" s="82" t="s">
        <v>246</v>
      </c>
      <c r="D768" s="82" t="s">
        <v>266</v>
      </c>
      <c r="E768" s="82" t="s">
        <v>284</v>
      </c>
      <c r="F768" s="82" t="s">
        <v>3254</v>
      </c>
      <c r="G768" s="82" t="s">
        <v>3254</v>
      </c>
      <c r="H768" s="82" t="s">
        <v>3254</v>
      </c>
      <c r="I768" s="82" t="s">
        <v>284</v>
      </c>
    </row>
    <row r="769" spans="1:9" ht="36">
      <c r="A769" s="81" t="s">
        <v>4516</v>
      </c>
      <c r="B769" s="82" t="s">
        <v>4489</v>
      </c>
      <c r="C769" s="82" t="s">
        <v>246</v>
      </c>
      <c r="D769" s="82" t="s">
        <v>267</v>
      </c>
      <c r="E769" s="82" t="s">
        <v>3254</v>
      </c>
      <c r="F769" s="82" t="s">
        <v>3254</v>
      </c>
      <c r="G769" s="82" t="s">
        <v>3254</v>
      </c>
      <c r="H769" s="82" t="s">
        <v>3254</v>
      </c>
      <c r="I769" s="82" t="s">
        <v>267</v>
      </c>
    </row>
    <row r="770" spans="1:9">
      <c r="A770" s="81" t="s">
        <v>4517</v>
      </c>
      <c r="B770" s="82" t="s">
        <v>4489</v>
      </c>
      <c r="C770" s="82" t="s">
        <v>247</v>
      </c>
      <c r="D770" s="82" t="s">
        <v>3254</v>
      </c>
      <c r="E770" s="82" t="s">
        <v>3254</v>
      </c>
      <c r="F770" s="82" t="s">
        <v>3254</v>
      </c>
      <c r="G770" s="82" t="s">
        <v>3254</v>
      </c>
      <c r="H770" s="82" t="s">
        <v>3254</v>
      </c>
      <c r="I770" s="82" t="s">
        <v>247</v>
      </c>
    </row>
    <row r="771" spans="1:9" ht="36">
      <c r="A771" s="81" t="s">
        <v>4518</v>
      </c>
      <c r="B771" s="82" t="s">
        <v>4489</v>
      </c>
      <c r="C771" s="82" t="s">
        <v>247</v>
      </c>
      <c r="D771" s="82" t="s">
        <v>268</v>
      </c>
      <c r="E771" s="82" t="s">
        <v>3254</v>
      </c>
      <c r="F771" s="82" t="s">
        <v>3254</v>
      </c>
      <c r="G771" s="82" t="s">
        <v>3254</v>
      </c>
      <c r="H771" s="82" t="s">
        <v>3254</v>
      </c>
      <c r="I771" s="82" t="s">
        <v>268</v>
      </c>
    </row>
    <row r="772" spans="1:9" ht="36">
      <c r="A772" s="81" t="s">
        <v>4519</v>
      </c>
      <c r="B772" s="82" t="s">
        <v>4489</v>
      </c>
      <c r="C772" s="82" t="s">
        <v>247</v>
      </c>
      <c r="D772" s="82" t="s">
        <v>269</v>
      </c>
      <c r="E772" s="82" t="s">
        <v>3254</v>
      </c>
      <c r="F772" s="82" t="s">
        <v>3254</v>
      </c>
      <c r="G772" s="82" t="s">
        <v>3254</v>
      </c>
      <c r="H772" s="82" t="s">
        <v>3254</v>
      </c>
      <c r="I772" s="82" t="s">
        <v>269</v>
      </c>
    </row>
    <row r="773" spans="1:9" ht="36">
      <c r="A773" s="81" t="s">
        <v>4520</v>
      </c>
      <c r="B773" s="82" t="s">
        <v>4489</v>
      </c>
      <c r="C773" s="82" t="s">
        <v>247</v>
      </c>
      <c r="D773" s="82" t="s">
        <v>270</v>
      </c>
      <c r="E773" s="82" t="s">
        <v>3254</v>
      </c>
      <c r="F773" s="82" t="s">
        <v>3254</v>
      </c>
      <c r="G773" s="82" t="s">
        <v>3254</v>
      </c>
      <c r="H773" s="82" t="s">
        <v>3254</v>
      </c>
      <c r="I773" s="82" t="s">
        <v>270</v>
      </c>
    </row>
    <row r="774" spans="1:9" ht="36">
      <c r="A774" s="81" t="s">
        <v>4521</v>
      </c>
      <c r="B774" s="82" t="s">
        <v>4489</v>
      </c>
      <c r="C774" s="82" t="s">
        <v>247</v>
      </c>
      <c r="D774" s="82" t="s">
        <v>271</v>
      </c>
      <c r="E774" s="82" t="s">
        <v>3254</v>
      </c>
      <c r="F774" s="82" t="s">
        <v>3254</v>
      </c>
      <c r="G774" s="82" t="s">
        <v>3254</v>
      </c>
      <c r="H774" s="82" t="s">
        <v>3254</v>
      </c>
      <c r="I774" s="82" t="s">
        <v>271</v>
      </c>
    </row>
    <row r="775" spans="1:9" ht="36">
      <c r="A775" s="81" t="s">
        <v>4522</v>
      </c>
      <c r="B775" s="82" t="s">
        <v>4489</v>
      </c>
      <c r="C775" s="82" t="s">
        <v>247</v>
      </c>
      <c r="D775" s="82" t="s">
        <v>272</v>
      </c>
      <c r="E775" s="82" t="s">
        <v>3254</v>
      </c>
      <c r="F775" s="82" t="s">
        <v>3254</v>
      </c>
      <c r="G775" s="82" t="s">
        <v>3254</v>
      </c>
      <c r="H775" s="82" t="s">
        <v>3254</v>
      </c>
      <c r="I775" s="82" t="s">
        <v>272</v>
      </c>
    </row>
    <row r="776" spans="1:9">
      <c r="A776" s="81" t="s">
        <v>4523</v>
      </c>
      <c r="B776" s="82" t="s">
        <v>4489</v>
      </c>
      <c r="C776" s="82" t="s">
        <v>247</v>
      </c>
      <c r="D776" s="82" t="s">
        <v>273</v>
      </c>
      <c r="E776" s="82" t="s">
        <v>3254</v>
      </c>
      <c r="F776" s="82" t="s">
        <v>3254</v>
      </c>
      <c r="G776" s="82" t="s">
        <v>3254</v>
      </c>
      <c r="H776" s="82" t="s">
        <v>3254</v>
      </c>
      <c r="I776" s="82" t="s">
        <v>273</v>
      </c>
    </row>
    <row r="777" spans="1:9" ht="36">
      <c r="A777" s="81" t="s">
        <v>4524</v>
      </c>
      <c r="B777" s="82" t="s">
        <v>4489</v>
      </c>
      <c r="C777" s="82" t="s">
        <v>247</v>
      </c>
      <c r="D777" s="82" t="s">
        <v>274</v>
      </c>
      <c r="E777" s="82" t="s">
        <v>3254</v>
      </c>
      <c r="F777" s="82" t="s">
        <v>3254</v>
      </c>
      <c r="G777" s="82" t="s">
        <v>3254</v>
      </c>
      <c r="H777" s="82" t="s">
        <v>3254</v>
      </c>
      <c r="I777" s="82" t="s">
        <v>274</v>
      </c>
    </row>
    <row r="778" spans="1:9">
      <c r="A778" s="81" t="s">
        <v>4525</v>
      </c>
      <c r="B778" s="82" t="s">
        <v>4489</v>
      </c>
      <c r="C778" s="82" t="s">
        <v>248</v>
      </c>
      <c r="D778" s="82" t="s">
        <v>3254</v>
      </c>
      <c r="E778" s="82" t="s">
        <v>3254</v>
      </c>
      <c r="F778" s="82" t="s">
        <v>3254</v>
      </c>
      <c r="G778" s="82" t="s">
        <v>3254</v>
      </c>
      <c r="H778" s="82" t="s">
        <v>3254</v>
      </c>
      <c r="I778" s="82" t="s">
        <v>248</v>
      </c>
    </row>
    <row r="779" spans="1:9" ht="36">
      <c r="A779" s="81" t="s">
        <v>4526</v>
      </c>
      <c r="B779" s="82" t="s">
        <v>4489</v>
      </c>
      <c r="C779" s="82" t="s">
        <v>248</v>
      </c>
      <c r="D779" s="82" t="s">
        <v>275</v>
      </c>
      <c r="E779" s="82" t="s">
        <v>3254</v>
      </c>
      <c r="F779" s="82" t="s">
        <v>3254</v>
      </c>
      <c r="G779" s="82" t="s">
        <v>3254</v>
      </c>
      <c r="H779" s="82" t="s">
        <v>3254</v>
      </c>
      <c r="I779" s="82" t="s">
        <v>275</v>
      </c>
    </row>
    <row r="780" spans="1:9" ht="36">
      <c r="A780" s="81" t="s">
        <v>4527</v>
      </c>
      <c r="B780" s="82" t="s">
        <v>4489</v>
      </c>
      <c r="C780" s="82" t="s">
        <v>248</v>
      </c>
      <c r="D780" s="82" t="s">
        <v>276</v>
      </c>
      <c r="E780" s="82" t="s">
        <v>3254</v>
      </c>
      <c r="F780" s="82" t="s">
        <v>3254</v>
      </c>
      <c r="G780" s="82" t="s">
        <v>3254</v>
      </c>
      <c r="H780" s="82" t="s">
        <v>3254</v>
      </c>
      <c r="I780" s="82" t="s">
        <v>276</v>
      </c>
    </row>
    <row r="781" spans="1:9" ht="36">
      <c r="A781" s="81" t="s">
        <v>4528</v>
      </c>
      <c r="B781" s="82" t="s">
        <v>4489</v>
      </c>
      <c r="C781" s="82" t="s">
        <v>248</v>
      </c>
      <c r="D781" s="82" t="s">
        <v>277</v>
      </c>
      <c r="E781" s="82" t="s">
        <v>3254</v>
      </c>
      <c r="F781" s="82" t="s">
        <v>3254</v>
      </c>
      <c r="G781" s="82" t="s">
        <v>3254</v>
      </c>
      <c r="H781" s="82" t="s">
        <v>3254</v>
      </c>
      <c r="I781" s="82" t="s">
        <v>277</v>
      </c>
    </row>
    <row r="782" spans="1:9" ht="36">
      <c r="A782" s="81" t="s">
        <v>4529</v>
      </c>
      <c r="B782" s="82" t="s">
        <v>4489</v>
      </c>
      <c r="C782" s="82" t="s">
        <v>248</v>
      </c>
      <c r="D782" s="82" t="s">
        <v>278</v>
      </c>
      <c r="E782" s="82" t="s">
        <v>3254</v>
      </c>
      <c r="F782" s="82" t="s">
        <v>3254</v>
      </c>
      <c r="G782" s="82" t="s">
        <v>3254</v>
      </c>
      <c r="H782" s="82" t="s">
        <v>3254</v>
      </c>
      <c r="I782" s="82" t="s">
        <v>278</v>
      </c>
    </row>
    <row r="783" spans="1:9" ht="36">
      <c r="A783" s="81" t="s">
        <v>4530</v>
      </c>
      <c r="B783" s="82" t="s">
        <v>4489</v>
      </c>
      <c r="C783" s="82" t="s">
        <v>248</v>
      </c>
      <c r="D783" s="82" t="s">
        <v>279</v>
      </c>
      <c r="E783" s="82" t="s">
        <v>3254</v>
      </c>
      <c r="F783" s="82" t="s">
        <v>3254</v>
      </c>
      <c r="G783" s="82" t="s">
        <v>3254</v>
      </c>
      <c r="H783" s="82" t="s">
        <v>3254</v>
      </c>
      <c r="I783" s="82" t="s">
        <v>279</v>
      </c>
    </row>
    <row r="784" spans="1:9">
      <c r="A784" s="81" t="s">
        <v>4531</v>
      </c>
      <c r="B784" s="82" t="s">
        <v>4532</v>
      </c>
      <c r="C784" s="82" t="s">
        <v>3254</v>
      </c>
      <c r="D784" s="82" t="s">
        <v>3254</v>
      </c>
      <c r="E784" s="82" t="s">
        <v>3254</v>
      </c>
      <c r="F784" s="82" t="s">
        <v>3254</v>
      </c>
      <c r="G784" s="82" t="s">
        <v>3254</v>
      </c>
      <c r="H784" s="82" t="s">
        <v>3254</v>
      </c>
      <c r="I784" s="82" t="s">
        <v>4533</v>
      </c>
    </row>
    <row r="785" spans="1:9" ht="36">
      <c r="A785" s="81" t="s">
        <v>4534</v>
      </c>
      <c r="B785" s="82" t="s">
        <v>4532</v>
      </c>
      <c r="C785" s="82" t="s">
        <v>194</v>
      </c>
      <c r="D785" s="82" t="s">
        <v>3254</v>
      </c>
      <c r="E785" s="82" t="s">
        <v>3254</v>
      </c>
      <c r="F785" s="82" t="s">
        <v>3254</v>
      </c>
      <c r="G785" s="82" t="s">
        <v>3254</v>
      </c>
      <c r="H785" s="82" t="s">
        <v>3254</v>
      </c>
      <c r="I785" s="82" t="s">
        <v>194</v>
      </c>
    </row>
    <row r="786" spans="1:9" ht="36">
      <c r="A786" s="81" t="s">
        <v>4535</v>
      </c>
      <c r="B786" s="82" t="s">
        <v>4532</v>
      </c>
      <c r="C786" s="82" t="s">
        <v>195</v>
      </c>
      <c r="D786" s="82" t="s">
        <v>3254</v>
      </c>
      <c r="E786" s="82" t="s">
        <v>3254</v>
      </c>
      <c r="F786" s="82" t="s">
        <v>3254</v>
      </c>
      <c r="G786" s="82" t="s">
        <v>3254</v>
      </c>
      <c r="H786" s="82" t="s">
        <v>3254</v>
      </c>
      <c r="I786" s="82" t="s">
        <v>195</v>
      </c>
    </row>
    <row r="787" spans="1:9">
      <c r="A787" s="81" t="s">
        <v>4536</v>
      </c>
      <c r="B787" s="82" t="s">
        <v>4532</v>
      </c>
      <c r="C787" s="82" t="s">
        <v>196</v>
      </c>
      <c r="D787" s="82" t="s">
        <v>3254</v>
      </c>
      <c r="E787" s="82" t="s">
        <v>3254</v>
      </c>
      <c r="F787" s="82" t="s">
        <v>3254</v>
      </c>
      <c r="G787" s="82" t="s">
        <v>3254</v>
      </c>
      <c r="H787" s="82" t="s">
        <v>3254</v>
      </c>
      <c r="I787" s="82" t="s">
        <v>196</v>
      </c>
    </row>
    <row r="788" spans="1:9" ht="54">
      <c r="A788" s="81" t="s">
        <v>4537</v>
      </c>
      <c r="B788" s="82" t="s">
        <v>4532</v>
      </c>
      <c r="C788" s="82" t="s">
        <v>196</v>
      </c>
      <c r="D788" s="82" t="s">
        <v>202</v>
      </c>
      <c r="E788" s="82" t="s">
        <v>3254</v>
      </c>
      <c r="F788" s="82" t="s">
        <v>3254</v>
      </c>
      <c r="G788" s="82" t="s">
        <v>3254</v>
      </c>
      <c r="H788" s="82" t="s">
        <v>3254</v>
      </c>
      <c r="I788" s="82" t="s">
        <v>202</v>
      </c>
    </row>
    <row r="789" spans="1:9" ht="54">
      <c r="A789" s="81" t="s">
        <v>4538</v>
      </c>
      <c r="B789" s="82" t="s">
        <v>4532</v>
      </c>
      <c r="C789" s="82" t="s">
        <v>196</v>
      </c>
      <c r="D789" s="82" t="s">
        <v>203</v>
      </c>
      <c r="E789" s="82" t="s">
        <v>3254</v>
      </c>
      <c r="F789" s="82" t="s">
        <v>3254</v>
      </c>
      <c r="G789" s="82" t="s">
        <v>3254</v>
      </c>
      <c r="H789" s="82" t="s">
        <v>3254</v>
      </c>
      <c r="I789" s="82" t="s">
        <v>203</v>
      </c>
    </row>
    <row r="790" spans="1:9" ht="54">
      <c r="A790" s="81" t="s">
        <v>4539</v>
      </c>
      <c r="B790" s="82" t="s">
        <v>4532</v>
      </c>
      <c r="C790" s="82" t="s">
        <v>196</v>
      </c>
      <c r="D790" s="82" t="s">
        <v>204</v>
      </c>
      <c r="E790" s="82" t="s">
        <v>3254</v>
      </c>
      <c r="F790" s="82" t="s">
        <v>3254</v>
      </c>
      <c r="G790" s="82" t="s">
        <v>3254</v>
      </c>
      <c r="H790" s="82" t="s">
        <v>3254</v>
      </c>
      <c r="I790" s="82" t="s">
        <v>204</v>
      </c>
    </row>
    <row r="791" spans="1:9" ht="36">
      <c r="A791" s="81" t="s">
        <v>4540</v>
      </c>
      <c r="B791" s="82" t="s">
        <v>4532</v>
      </c>
      <c r="C791" s="82" t="s">
        <v>196</v>
      </c>
      <c r="D791" s="82" t="s">
        <v>205</v>
      </c>
      <c r="E791" s="82" t="s">
        <v>3254</v>
      </c>
      <c r="F791" s="82" t="s">
        <v>3254</v>
      </c>
      <c r="G791" s="82" t="s">
        <v>3254</v>
      </c>
      <c r="H791" s="82" t="s">
        <v>3254</v>
      </c>
      <c r="I791" s="82" t="s">
        <v>205</v>
      </c>
    </row>
    <row r="792" spans="1:9" ht="36">
      <c r="A792" s="81" t="s">
        <v>4541</v>
      </c>
      <c r="B792" s="82" t="s">
        <v>4532</v>
      </c>
      <c r="C792" s="82" t="s">
        <v>196</v>
      </c>
      <c r="D792" s="82" t="s">
        <v>206</v>
      </c>
      <c r="E792" s="82" t="s">
        <v>3254</v>
      </c>
      <c r="F792" s="82" t="s">
        <v>3254</v>
      </c>
      <c r="G792" s="82" t="s">
        <v>3254</v>
      </c>
      <c r="H792" s="82" t="s">
        <v>3254</v>
      </c>
      <c r="I792" s="82" t="s">
        <v>206</v>
      </c>
    </row>
    <row r="793" spans="1:9">
      <c r="A793" s="81" t="s">
        <v>4542</v>
      </c>
      <c r="B793" s="82" t="s">
        <v>4532</v>
      </c>
      <c r="C793" s="82" t="s">
        <v>197</v>
      </c>
      <c r="D793" s="82" t="s">
        <v>3254</v>
      </c>
      <c r="E793" s="82" t="s">
        <v>3254</v>
      </c>
      <c r="F793" s="82" t="s">
        <v>3254</v>
      </c>
      <c r="G793" s="82" t="s">
        <v>3254</v>
      </c>
      <c r="H793" s="82" t="s">
        <v>3254</v>
      </c>
      <c r="I793" s="82" t="s">
        <v>197</v>
      </c>
    </row>
    <row r="794" spans="1:9" ht="36">
      <c r="A794" s="81" t="s">
        <v>4543</v>
      </c>
      <c r="B794" s="82" t="s">
        <v>4532</v>
      </c>
      <c r="C794" s="82" t="s">
        <v>4544</v>
      </c>
      <c r="D794" s="82" t="s">
        <v>3254</v>
      </c>
      <c r="E794" s="82" t="s">
        <v>3254</v>
      </c>
      <c r="F794" s="82" t="s">
        <v>3254</v>
      </c>
      <c r="G794" s="82" t="s">
        <v>3254</v>
      </c>
      <c r="H794" s="82" t="s">
        <v>3254</v>
      </c>
      <c r="I794" s="82" t="s">
        <v>4544</v>
      </c>
    </row>
    <row r="795" spans="1:9" ht="36">
      <c r="A795" s="81" t="s">
        <v>4545</v>
      </c>
      <c r="B795" s="82" t="s">
        <v>4532</v>
      </c>
      <c r="C795" s="82" t="s">
        <v>198</v>
      </c>
      <c r="D795" s="82" t="s">
        <v>3254</v>
      </c>
      <c r="E795" s="82" t="s">
        <v>3254</v>
      </c>
      <c r="F795" s="82" t="s">
        <v>3254</v>
      </c>
      <c r="G795" s="82" t="s">
        <v>3254</v>
      </c>
      <c r="H795" s="82" t="s">
        <v>3254</v>
      </c>
      <c r="I795" s="82" t="s">
        <v>198</v>
      </c>
    </row>
    <row r="796" spans="1:9">
      <c r="A796" s="81" t="s">
        <v>4546</v>
      </c>
      <c r="B796" s="82" t="s">
        <v>4532</v>
      </c>
      <c r="C796" s="82" t="s">
        <v>199</v>
      </c>
      <c r="D796" s="82" t="s">
        <v>3254</v>
      </c>
      <c r="E796" s="82" t="s">
        <v>3254</v>
      </c>
      <c r="F796" s="82" t="s">
        <v>3254</v>
      </c>
      <c r="G796" s="82" t="s">
        <v>3254</v>
      </c>
      <c r="H796" s="82" t="s">
        <v>3254</v>
      </c>
      <c r="I796" s="82" t="s">
        <v>199</v>
      </c>
    </row>
    <row r="797" spans="1:9" ht="36">
      <c r="A797" s="81" t="s">
        <v>4547</v>
      </c>
      <c r="B797" s="82" t="s">
        <v>4532</v>
      </c>
      <c r="C797" s="82" t="s">
        <v>200</v>
      </c>
      <c r="D797" s="82" t="s">
        <v>3254</v>
      </c>
      <c r="E797" s="82" t="s">
        <v>3254</v>
      </c>
      <c r="F797" s="82" t="s">
        <v>3254</v>
      </c>
      <c r="G797" s="82" t="s">
        <v>3254</v>
      </c>
      <c r="H797" s="82" t="s">
        <v>3254</v>
      </c>
      <c r="I797" s="82" t="s">
        <v>200</v>
      </c>
    </row>
    <row r="798" spans="1:9" ht="36">
      <c r="A798" s="81" t="s">
        <v>4548</v>
      </c>
      <c r="B798" s="82" t="s">
        <v>4532</v>
      </c>
      <c r="C798" s="82" t="s">
        <v>201</v>
      </c>
      <c r="D798" s="82" t="s">
        <v>3254</v>
      </c>
      <c r="E798" s="82" t="s">
        <v>3254</v>
      </c>
      <c r="F798" s="82" t="s">
        <v>3254</v>
      </c>
      <c r="G798" s="82" t="s">
        <v>3254</v>
      </c>
      <c r="H798" s="82" t="s">
        <v>3254</v>
      </c>
      <c r="I798" s="82" t="s">
        <v>201</v>
      </c>
    </row>
    <row r="799" spans="1:9" ht="54">
      <c r="A799" s="81" t="s">
        <v>4549</v>
      </c>
      <c r="B799" s="82" t="s">
        <v>4532</v>
      </c>
      <c r="C799" s="82" t="s">
        <v>201</v>
      </c>
      <c r="D799" s="82" t="s">
        <v>207</v>
      </c>
      <c r="E799" s="82" t="s">
        <v>3254</v>
      </c>
      <c r="F799" s="82" t="s">
        <v>3254</v>
      </c>
      <c r="G799" s="82" t="s">
        <v>3254</v>
      </c>
      <c r="H799" s="82" t="s">
        <v>3254</v>
      </c>
      <c r="I799" s="82" t="s">
        <v>207</v>
      </c>
    </row>
    <row r="800" spans="1:9">
      <c r="A800" s="81" t="s">
        <v>4550</v>
      </c>
      <c r="B800" s="82" t="s">
        <v>4551</v>
      </c>
      <c r="C800" s="82" t="s">
        <v>3254</v>
      </c>
      <c r="D800" s="82" t="s">
        <v>3254</v>
      </c>
      <c r="E800" s="82" t="s">
        <v>3254</v>
      </c>
      <c r="F800" s="82" t="s">
        <v>3254</v>
      </c>
      <c r="G800" s="82" t="s">
        <v>3254</v>
      </c>
      <c r="H800" s="82" t="s">
        <v>3254</v>
      </c>
      <c r="I800" s="82" t="s">
        <v>4552</v>
      </c>
    </row>
    <row r="801" spans="1:9" ht="36">
      <c r="A801" s="81" t="s">
        <v>4553</v>
      </c>
      <c r="B801" s="82" t="s">
        <v>4551</v>
      </c>
      <c r="C801" s="82" t="s">
        <v>366</v>
      </c>
      <c r="D801" s="82" t="s">
        <v>3254</v>
      </c>
      <c r="E801" s="82" t="s">
        <v>3254</v>
      </c>
      <c r="F801" s="82" t="s">
        <v>3254</v>
      </c>
      <c r="G801" s="82" t="s">
        <v>3254</v>
      </c>
      <c r="H801" s="82" t="s">
        <v>3254</v>
      </c>
      <c r="I801" s="82" t="s">
        <v>366</v>
      </c>
    </row>
    <row r="802" spans="1:9" ht="54">
      <c r="A802" s="81" t="s">
        <v>4554</v>
      </c>
      <c r="B802" s="82" t="s">
        <v>4551</v>
      </c>
      <c r="C802" s="82" t="s">
        <v>366</v>
      </c>
      <c r="D802" s="82" t="s">
        <v>367</v>
      </c>
      <c r="E802" s="82" t="s">
        <v>3254</v>
      </c>
      <c r="F802" s="82" t="s">
        <v>3254</v>
      </c>
      <c r="G802" s="82" t="s">
        <v>3254</v>
      </c>
      <c r="H802" s="82" t="s">
        <v>3254</v>
      </c>
      <c r="I802" s="82" t="s">
        <v>367</v>
      </c>
    </row>
    <row r="803" spans="1:9" ht="54">
      <c r="A803" s="81" t="s">
        <v>4555</v>
      </c>
      <c r="B803" s="82" t="s">
        <v>4551</v>
      </c>
      <c r="C803" s="82" t="s">
        <v>366</v>
      </c>
      <c r="D803" s="82" t="s">
        <v>368</v>
      </c>
      <c r="E803" s="82" t="s">
        <v>3254</v>
      </c>
      <c r="F803" s="82" t="s">
        <v>3254</v>
      </c>
      <c r="G803" s="82" t="s">
        <v>3254</v>
      </c>
      <c r="H803" s="82" t="s">
        <v>3254</v>
      </c>
      <c r="I803" s="82" t="s">
        <v>368</v>
      </c>
    </row>
    <row r="804" spans="1:9" ht="54">
      <c r="A804" s="81" t="s">
        <v>4556</v>
      </c>
      <c r="B804" s="82" t="s">
        <v>4551</v>
      </c>
      <c r="C804" s="82" t="s">
        <v>366</v>
      </c>
      <c r="D804" s="82" t="s">
        <v>369</v>
      </c>
      <c r="E804" s="82" t="s">
        <v>3254</v>
      </c>
      <c r="F804" s="82" t="s">
        <v>3254</v>
      </c>
      <c r="G804" s="82" t="s">
        <v>3254</v>
      </c>
      <c r="H804" s="82" t="s">
        <v>3254</v>
      </c>
      <c r="I804" s="82" t="s">
        <v>369</v>
      </c>
    </row>
    <row r="805" spans="1:9" ht="36">
      <c r="A805" s="81" t="s">
        <v>4557</v>
      </c>
      <c r="B805" s="82" t="s">
        <v>4558</v>
      </c>
      <c r="C805" s="82" t="s">
        <v>3254</v>
      </c>
      <c r="D805" s="82" t="s">
        <v>3254</v>
      </c>
      <c r="E805" s="82" t="s">
        <v>3254</v>
      </c>
      <c r="F805" s="82" t="s">
        <v>3254</v>
      </c>
      <c r="G805" s="82" t="s">
        <v>3254</v>
      </c>
      <c r="H805" s="82" t="s">
        <v>3254</v>
      </c>
      <c r="I805" s="82" t="s">
        <v>4559</v>
      </c>
    </row>
    <row r="806" spans="1:9" ht="36">
      <c r="A806" s="81" t="s">
        <v>4560</v>
      </c>
      <c r="B806" s="82" t="s">
        <v>4558</v>
      </c>
      <c r="C806" s="82" t="s">
        <v>4</v>
      </c>
      <c r="D806" s="82" t="s">
        <v>3254</v>
      </c>
      <c r="E806" s="82" t="s">
        <v>3254</v>
      </c>
      <c r="F806" s="82" t="s">
        <v>3254</v>
      </c>
      <c r="G806" s="82" t="s">
        <v>3254</v>
      </c>
      <c r="H806" s="82" t="s">
        <v>3254</v>
      </c>
      <c r="I806" s="82" t="s">
        <v>4</v>
      </c>
    </row>
    <row r="807" spans="1:9" ht="36">
      <c r="A807" s="81" t="s">
        <v>4561</v>
      </c>
      <c r="B807" s="82" t="s">
        <v>4558</v>
      </c>
      <c r="C807" s="82" t="s">
        <v>5</v>
      </c>
      <c r="D807" s="82" t="s">
        <v>3254</v>
      </c>
      <c r="E807" s="82" t="s">
        <v>3254</v>
      </c>
      <c r="F807" s="82" t="s">
        <v>3254</v>
      </c>
      <c r="G807" s="82" t="s">
        <v>3254</v>
      </c>
      <c r="H807" s="82" t="s">
        <v>3254</v>
      </c>
      <c r="I807" s="82" t="s">
        <v>5</v>
      </c>
    </row>
    <row r="808" spans="1:9" ht="36">
      <c r="A808" s="81" t="s">
        <v>4562</v>
      </c>
      <c r="B808" s="82" t="s">
        <v>4558</v>
      </c>
      <c r="C808" s="82" t="s">
        <v>6</v>
      </c>
      <c r="D808" s="82" t="s">
        <v>3254</v>
      </c>
      <c r="E808" s="82" t="s">
        <v>3254</v>
      </c>
      <c r="F808" s="82" t="s">
        <v>3254</v>
      </c>
      <c r="G808" s="82" t="s">
        <v>3254</v>
      </c>
      <c r="H808" s="82" t="s">
        <v>3254</v>
      </c>
      <c r="I808" s="82" t="s">
        <v>6</v>
      </c>
    </row>
    <row r="809" spans="1:9" ht="54">
      <c r="A809" s="81" t="s">
        <v>4563</v>
      </c>
      <c r="B809" s="82" t="s">
        <v>4558</v>
      </c>
      <c r="C809" s="82" t="s">
        <v>6</v>
      </c>
      <c r="D809" s="82" t="s">
        <v>8</v>
      </c>
      <c r="E809" s="82" t="s">
        <v>3254</v>
      </c>
      <c r="F809" s="82" t="s">
        <v>3254</v>
      </c>
      <c r="G809" s="82" t="s">
        <v>3254</v>
      </c>
      <c r="H809" s="82" t="s">
        <v>3254</v>
      </c>
      <c r="I809" s="82" t="s">
        <v>8</v>
      </c>
    </row>
    <row r="810" spans="1:9" ht="36">
      <c r="A810" s="81" t="s">
        <v>4564</v>
      </c>
      <c r="B810" s="82" t="s">
        <v>4558</v>
      </c>
      <c r="C810" s="82" t="s">
        <v>6</v>
      </c>
      <c r="D810" s="82" t="s">
        <v>9</v>
      </c>
      <c r="E810" s="82" t="s">
        <v>3254</v>
      </c>
      <c r="F810" s="82" t="s">
        <v>3254</v>
      </c>
      <c r="G810" s="82" t="s">
        <v>3254</v>
      </c>
      <c r="H810" s="82" t="s">
        <v>3254</v>
      </c>
      <c r="I810" s="82" t="s">
        <v>9</v>
      </c>
    </row>
    <row r="811" spans="1:9" ht="36">
      <c r="A811" s="81" t="s">
        <v>4565</v>
      </c>
      <c r="B811" s="82" t="s">
        <v>4558</v>
      </c>
      <c r="C811" s="82" t="s">
        <v>6</v>
      </c>
      <c r="D811" s="82" t="s">
        <v>10</v>
      </c>
      <c r="E811" s="82" t="s">
        <v>3254</v>
      </c>
      <c r="F811" s="82" t="s">
        <v>3254</v>
      </c>
      <c r="G811" s="82" t="s">
        <v>3254</v>
      </c>
      <c r="H811" s="82" t="s">
        <v>3254</v>
      </c>
      <c r="I811" s="82" t="s">
        <v>10</v>
      </c>
    </row>
    <row r="812" spans="1:9" ht="36">
      <c r="A812" s="81" t="s">
        <v>4566</v>
      </c>
      <c r="B812" s="82" t="s">
        <v>4558</v>
      </c>
      <c r="C812" s="82" t="s">
        <v>6</v>
      </c>
      <c r="D812" s="82" t="s">
        <v>10</v>
      </c>
      <c r="E812" s="82" t="s">
        <v>11</v>
      </c>
      <c r="F812" s="82" t="s">
        <v>3254</v>
      </c>
      <c r="G812" s="82" t="s">
        <v>3254</v>
      </c>
      <c r="H812" s="82" t="s">
        <v>3254</v>
      </c>
      <c r="I812" s="82" t="s">
        <v>11</v>
      </c>
    </row>
    <row r="813" spans="1:9" ht="36">
      <c r="A813" s="81" t="s">
        <v>4567</v>
      </c>
      <c r="B813" s="82" t="s">
        <v>4558</v>
      </c>
      <c r="C813" s="82" t="s">
        <v>6</v>
      </c>
      <c r="D813" s="82" t="s">
        <v>10</v>
      </c>
      <c r="E813" s="82" t="s">
        <v>12</v>
      </c>
      <c r="F813" s="82" t="s">
        <v>3254</v>
      </c>
      <c r="G813" s="82" t="s">
        <v>3254</v>
      </c>
      <c r="H813" s="82" t="s">
        <v>3254</v>
      </c>
      <c r="I813" s="82" t="s">
        <v>12</v>
      </c>
    </row>
    <row r="814" spans="1:9" ht="36">
      <c r="A814" s="81" t="s">
        <v>4568</v>
      </c>
      <c r="B814" s="82" t="s">
        <v>4558</v>
      </c>
      <c r="C814" s="82" t="s">
        <v>7</v>
      </c>
      <c r="D814" s="82" t="s">
        <v>3254</v>
      </c>
      <c r="E814" s="82" t="s">
        <v>3254</v>
      </c>
      <c r="F814" s="82" t="s">
        <v>3254</v>
      </c>
      <c r="G814" s="82" t="s">
        <v>3254</v>
      </c>
      <c r="H814" s="82" t="s">
        <v>3254</v>
      </c>
      <c r="I814" s="82" t="s">
        <v>7</v>
      </c>
    </row>
    <row r="815" spans="1:9">
      <c r="A815" s="81" t="s">
        <v>4569</v>
      </c>
      <c r="B815" s="82" t="s">
        <v>4570</v>
      </c>
      <c r="C815" s="82" t="s">
        <v>3254</v>
      </c>
      <c r="D815" s="82" t="s">
        <v>3254</v>
      </c>
      <c r="E815" s="82" t="s">
        <v>3254</v>
      </c>
      <c r="F815" s="82" t="s">
        <v>3254</v>
      </c>
      <c r="G815" s="82" t="s">
        <v>3254</v>
      </c>
      <c r="H815" s="82" t="s">
        <v>3254</v>
      </c>
      <c r="I815" s="82" t="s">
        <v>4571</v>
      </c>
    </row>
    <row r="816" spans="1:9">
      <c r="A816" s="81" t="s">
        <v>4572</v>
      </c>
      <c r="B816" s="82" t="s">
        <v>4570</v>
      </c>
      <c r="C816" s="82" t="s">
        <v>173</v>
      </c>
      <c r="D816" s="82" t="s">
        <v>3254</v>
      </c>
      <c r="E816" s="82" t="s">
        <v>3254</v>
      </c>
      <c r="F816" s="82" t="s">
        <v>3254</v>
      </c>
      <c r="G816" s="82" t="s">
        <v>3254</v>
      </c>
      <c r="H816" s="82" t="s">
        <v>3254</v>
      </c>
      <c r="I816" s="82" t="s">
        <v>173</v>
      </c>
    </row>
    <row r="817" spans="1:9">
      <c r="A817" s="81" t="s">
        <v>4573</v>
      </c>
      <c r="B817" s="82" t="s">
        <v>4570</v>
      </c>
      <c r="C817" s="82" t="s">
        <v>174</v>
      </c>
      <c r="D817" s="82" t="s">
        <v>3254</v>
      </c>
      <c r="E817" s="82" t="s">
        <v>3254</v>
      </c>
      <c r="F817" s="82" t="s">
        <v>3254</v>
      </c>
      <c r="G817" s="82" t="s">
        <v>3254</v>
      </c>
      <c r="H817" s="82" t="s">
        <v>3254</v>
      </c>
      <c r="I817" s="82" t="s">
        <v>174</v>
      </c>
    </row>
    <row r="818" spans="1:9">
      <c r="A818" s="81" t="s">
        <v>4574</v>
      </c>
      <c r="B818" s="82" t="s">
        <v>4575</v>
      </c>
      <c r="C818" s="82" t="s">
        <v>3254</v>
      </c>
      <c r="D818" s="82" t="s">
        <v>3254</v>
      </c>
      <c r="E818" s="82" t="s">
        <v>3254</v>
      </c>
      <c r="F818" s="82" t="s">
        <v>3254</v>
      </c>
      <c r="G818" s="82" t="s">
        <v>3254</v>
      </c>
      <c r="H818" s="82" t="s">
        <v>3254</v>
      </c>
      <c r="I818" s="82" t="s">
        <v>4576</v>
      </c>
    </row>
    <row r="819" spans="1:9">
      <c r="A819" s="81" t="s">
        <v>4577</v>
      </c>
      <c r="B819" s="82" t="s">
        <v>4575</v>
      </c>
      <c r="C819" s="82" t="s">
        <v>87</v>
      </c>
      <c r="D819" s="82" t="s">
        <v>3254</v>
      </c>
      <c r="E819" s="82" t="s">
        <v>3254</v>
      </c>
      <c r="F819" s="82" t="s">
        <v>3254</v>
      </c>
      <c r="G819" s="82" t="s">
        <v>3254</v>
      </c>
      <c r="H819" s="82" t="s">
        <v>3254</v>
      </c>
      <c r="I819" s="82" t="s">
        <v>87</v>
      </c>
    </row>
    <row r="820" spans="1:9" ht="54">
      <c r="A820" s="81" t="s">
        <v>4578</v>
      </c>
      <c r="B820" s="82" t="s">
        <v>4575</v>
      </c>
      <c r="C820" s="82" t="s">
        <v>87</v>
      </c>
      <c r="D820" s="82" t="s">
        <v>88</v>
      </c>
      <c r="E820" s="82" t="s">
        <v>3254</v>
      </c>
      <c r="F820" s="82" t="s">
        <v>3254</v>
      </c>
      <c r="G820" s="82" t="s">
        <v>3254</v>
      </c>
      <c r="H820" s="82" t="s">
        <v>3254</v>
      </c>
      <c r="I820" s="82" t="s">
        <v>88</v>
      </c>
    </row>
    <row r="821" spans="1:9" ht="54">
      <c r="A821" s="81" t="s">
        <v>4579</v>
      </c>
      <c r="B821" s="82" t="s">
        <v>4575</v>
      </c>
      <c r="C821" s="82" t="s">
        <v>87</v>
      </c>
      <c r="D821" s="82" t="s">
        <v>89</v>
      </c>
      <c r="E821" s="82" t="s">
        <v>3254</v>
      </c>
      <c r="F821" s="82" t="s">
        <v>3254</v>
      </c>
      <c r="G821" s="82" t="s">
        <v>3254</v>
      </c>
      <c r="H821" s="82" t="s">
        <v>3254</v>
      </c>
      <c r="I821" s="82" t="s">
        <v>89</v>
      </c>
    </row>
    <row r="822" spans="1:9" ht="54">
      <c r="A822" s="81" t="s">
        <v>4580</v>
      </c>
      <c r="B822" s="82" t="s">
        <v>4575</v>
      </c>
      <c r="C822" s="82" t="s">
        <v>87</v>
      </c>
      <c r="D822" s="82" t="s">
        <v>90</v>
      </c>
      <c r="E822" s="82" t="s">
        <v>3254</v>
      </c>
      <c r="F822" s="82" t="s">
        <v>3254</v>
      </c>
      <c r="G822" s="82" t="s">
        <v>3254</v>
      </c>
      <c r="H822" s="82" t="s">
        <v>3254</v>
      </c>
      <c r="I822" s="82" t="s">
        <v>90</v>
      </c>
    </row>
    <row r="823" spans="1:9">
      <c r="A823" s="81" t="s">
        <v>4581</v>
      </c>
      <c r="B823" s="82" t="s">
        <v>4582</v>
      </c>
      <c r="C823" s="82" t="s">
        <v>3254</v>
      </c>
      <c r="D823" s="82" t="s">
        <v>3254</v>
      </c>
      <c r="E823" s="82" t="s">
        <v>3254</v>
      </c>
      <c r="F823" s="82" t="s">
        <v>3254</v>
      </c>
      <c r="G823" s="82" t="s">
        <v>3254</v>
      </c>
      <c r="H823" s="82" t="s">
        <v>3254</v>
      </c>
      <c r="I823" s="82" t="s">
        <v>4583</v>
      </c>
    </row>
    <row r="824" spans="1:9" ht="36">
      <c r="A824" s="81" t="s">
        <v>4584</v>
      </c>
      <c r="B824" s="82" t="s">
        <v>4582</v>
      </c>
      <c r="C824" s="82" t="s">
        <v>4585</v>
      </c>
      <c r="D824" s="82" t="s">
        <v>3254</v>
      </c>
      <c r="E824" s="82" t="s">
        <v>3254</v>
      </c>
      <c r="F824" s="82" t="s">
        <v>3254</v>
      </c>
      <c r="G824" s="82" t="s">
        <v>3254</v>
      </c>
      <c r="H824" s="82" t="s">
        <v>3254</v>
      </c>
      <c r="I824" s="82" t="s">
        <v>4585</v>
      </c>
    </row>
    <row r="825" spans="1:9">
      <c r="A825" s="81" t="s">
        <v>4586</v>
      </c>
      <c r="B825" s="82" t="s">
        <v>4582</v>
      </c>
      <c r="C825" s="82" t="s">
        <v>4587</v>
      </c>
      <c r="D825" s="82" t="s">
        <v>3254</v>
      </c>
      <c r="E825" s="82" t="s">
        <v>3254</v>
      </c>
      <c r="F825" s="82" t="s">
        <v>3254</v>
      </c>
      <c r="G825" s="82" t="s">
        <v>3254</v>
      </c>
      <c r="H825" s="82" t="s">
        <v>3254</v>
      </c>
      <c r="I825" s="82" t="s">
        <v>4587</v>
      </c>
    </row>
    <row r="826" spans="1:9" ht="36">
      <c r="A826" s="81" t="s">
        <v>4588</v>
      </c>
      <c r="B826" s="82" t="s">
        <v>4582</v>
      </c>
      <c r="C826" s="82" t="s">
        <v>352</v>
      </c>
      <c r="D826" s="82" t="s">
        <v>3254</v>
      </c>
      <c r="E826" s="82" t="s">
        <v>3254</v>
      </c>
      <c r="F826" s="82" t="s">
        <v>3254</v>
      </c>
      <c r="G826" s="82" t="s">
        <v>3254</v>
      </c>
      <c r="H826" s="82" t="s">
        <v>3254</v>
      </c>
      <c r="I826" s="82" t="s">
        <v>352</v>
      </c>
    </row>
    <row r="827" spans="1:9" ht="36">
      <c r="A827" s="81" t="s">
        <v>4589</v>
      </c>
      <c r="B827" s="82" t="s">
        <v>4582</v>
      </c>
      <c r="C827" s="82" t="s">
        <v>353</v>
      </c>
      <c r="D827" s="82" t="s">
        <v>3254</v>
      </c>
      <c r="E827" s="82" t="s">
        <v>3254</v>
      </c>
      <c r="F827" s="82" t="s">
        <v>3254</v>
      </c>
      <c r="G827" s="82" t="s">
        <v>3254</v>
      </c>
      <c r="H827" s="82" t="s">
        <v>3254</v>
      </c>
      <c r="I827" s="82" t="s">
        <v>353</v>
      </c>
    </row>
    <row r="828" spans="1:9" ht="36">
      <c r="A828" s="81" t="s">
        <v>4590</v>
      </c>
      <c r="B828" s="82" t="s">
        <v>4582</v>
      </c>
      <c r="C828" s="82" t="s">
        <v>354</v>
      </c>
      <c r="D828" s="82" t="s">
        <v>3254</v>
      </c>
      <c r="E828" s="82" t="s">
        <v>3254</v>
      </c>
      <c r="F828" s="82" t="s">
        <v>3254</v>
      </c>
      <c r="G828" s="82" t="s">
        <v>3254</v>
      </c>
      <c r="H828" s="82" t="s">
        <v>3254</v>
      </c>
      <c r="I828" s="82" t="s">
        <v>354</v>
      </c>
    </row>
    <row r="829" spans="1:9">
      <c r="A829" s="81" t="s">
        <v>4591</v>
      </c>
      <c r="B829" s="82" t="s">
        <v>4592</v>
      </c>
      <c r="C829" s="82" t="s">
        <v>3254</v>
      </c>
      <c r="D829" s="82" t="s">
        <v>3254</v>
      </c>
      <c r="E829" s="82" t="s">
        <v>3254</v>
      </c>
      <c r="F829" s="82" t="s">
        <v>3254</v>
      </c>
      <c r="G829" s="82" t="s">
        <v>3254</v>
      </c>
      <c r="H829" s="82" t="s">
        <v>3254</v>
      </c>
      <c r="I829" s="82" t="s">
        <v>2137</v>
      </c>
    </row>
    <row r="830" spans="1:9" ht="36">
      <c r="A830" s="81" t="s">
        <v>4593</v>
      </c>
      <c r="B830" s="82" t="s">
        <v>4592</v>
      </c>
      <c r="C830" s="82" t="s">
        <v>370</v>
      </c>
      <c r="D830" s="82" t="s">
        <v>3254</v>
      </c>
      <c r="E830" s="82" t="s">
        <v>3254</v>
      </c>
      <c r="F830" s="82" t="s">
        <v>3254</v>
      </c>
      <c r="G830" s="82" t="s">
        <v>3254</v>
      </c>
      <c r="H830" s="82" t="s">
        <v>3254</v>
      </c>
      <c r="I830" s="82" t="s">
        <v>370</v>
      </c>
    </row>
    <row r="831" spans="1:9">
      <c r="A831" s="81" t="s">
        <v>4594</v>
      </c>
      <c r="B831" s="82" t="s">
        <v>4592</v>
      </c>
      <c r="C831" s="82" t="s">
        <v>371</v>
      </c>
      <c r="D831" s="82" t="s">
        <v>3254</v>
      </c>
      <c r="E831" s="82" t="s">
        <v>3254</v>
      </c>
      <c r="F831" s="82" t="s">
        <v>3254</v>
      </c>
      <c r="G831" s="82" t="s">
        <v>3254</v>
      </c>
      <c r="H831" s="82" t="s">
        <v>3254</v>
      </c>
      <c r="I831" s="82" t="s">
        <v>371</v>
      </c>
    </row>
    <row r="832" spans="1:9">
      <c r="A832" s="81" t="s">
        <v>4595</v>
      </c>
      <c r="B832" s="82" t="s">
        <v>4592</v>
      </c>
      <c r="C832" s="82" t="s">
        <v>372</v>
      </c>
      <c r="D832" s="82" t="s">
        <v>3254</v>
      </c>
      <c r="E832" s="82" t="s">
        <v>3254</v>
      </c>
      <c r="F832" s="82" t="s">
        <v>3254</v>
      </c>
      <c r="G832" s="82" t="s">
        <v>3254</v>
      </c>
      <c r="H832" s="82" t="s">
        <v>3254</v>
      </c>
      <c r="I832" s="82" t="s">
        <v>372</v>
      </c>
    </row>
    <row r="833" spans="1:9">
      <c r="A833" s="81" t="s">
        <v>4596</v>
      </c>
      <c r="B833" s="82" t="s">
        <v>4592</v>
      </c>
      <c r="C833" s="82" t="s">
        <v>373</v>
      </c>
      <c r="D833" s="82" t="s">
        <v>3254</v>
      </c>
      <c r="E833" s="82" t="s">
        <v>3254</v>
      </c>
      <c r="F833" s="82" t="s">
        <v>3254</v>
      </c>
      <c r="G833" s="82" t="s">
        <v>3254</v>
      </c>
      <c r="H833" s="82" t="s">
        <v>3254</v>
      </c>
      <c r="I833" s="82" t="s">
        <v>373</v>
      </c>
    </row>
    <row r="834" spans="1:9" ht="36">
      <c r="A834" s="81" t="s">
        <v>4597</v>
      </c>
      <c r="B834" s="82" t="s">
        <v>4592</v>
      </c>
      <c r="C834" s="82" t="s">
        <v>374</v>
      </c>
      <c r="D834" s="82" t="s">
        <v>3254</v>
      </c>
      <c r="E834" s="82" t="s">
        <v>3254</v>
      </c>
      <c r="F834" s="82" t="s">
        <v>3254</v>
      </c>
      <c r="G834" s="82" t="s">
        <v>3254</v>
      </c>
      <c r="H834" s="82" t="s">
        <v>3254</v>
      </c>
      <c r="I834" s="82" t="s">
        <v>374</v>
      </c>
    </row>
    <row r="835" spans="1:9">
      <c r="A835" s="81" t="s">
        <v>4598</v>
      </c>
      <c r="B835" s="82" t="s">
        <v>4592</v>
      </c>
      <c r="C835" s="82" t="s">
        <v>375</v>
      </c>
      <c r="D835" s="82" t="s">
        <v>3254</v>
      </c>
      <c r="E835" s="82" t="s">
        <v>3254</v>
      </c>
      <c r="F835" s="82" t="s">
        <v>3254</v>
      </c>
      <c r="G835" s="82" t="s">
        <v>3254</v>
      </c>
      <c r="H835" s="82" t="s">
        <v>3254</v>
      </c>
      <c r="I835" s="82" t="s">
        <v>375</v>
      </c>
    </row>
    <row r="836" spans="1:9" ht="36">
      <c r="A836" s="81" t="s">
        <v>4599</v>
      </c>
      <c r="B836" s="82" t="s">
        <v>4592</v>
      </c>
      <c r="C836" s="82" t="s">
        <v>376</v>
      </c>
      <c r="D836" s="82" t="s">
        <v>3254</v>
      </c>
      <c r="E836" s="82" t="s">
        <v>3254</v>
      </c>
      <c r="F836" s="82" t="s">
        <v>3254</v>
      </c>
      <c r="G836" s="82" t="s">
        <v>3254</v>
      </c>
      <c r="H836" s="82" t="s">
        <v>3254</v>
      </c>
      <c r="I836" s="82" t="s">
        <v>376</v>
      </c>
    </row>
    <row r="837" spans="1:9" ht="36">
      <c r="A837" s="81" t="s">
        <v>4600</v>
      </c>
      <c r="B837" s="82" t="s">
        <v>4592</v>
      </c>
      <c r="C837" s="82" t="s">
        <v>377</v>
      </c>
      <c r="D837" s="82" t="s">
        <v>3254</v>
      </c>
      <c r="E837" s="82" t="s">
        <v>3254</v>
      </c>
      <c r="F837" s="82" t="s">
        <v>3254</v>
      </c>
      <c r="G837" s="82" t="s">
        <v>3254</v>
      </c>
      <c r="H837" s="82" t="s">
        <v>3254</v>
      </c>
      <c r="I837" s="82" t="s">
        <v>377</v>
      </c>
    </row>
    <row r="838" spans="1:9" ht="36">
      <c r="A838" s="81" t="s">
        <v>4601</v>
      </c>
      <c r="B838" s="82" t="s">
        <v>4592</v>
      </c>
      <c r="C838" s="82" t="s">
        <v>378</v>
      </c>
      <c r="D838" s="82" t="s">
        <v>3254</v>
      </c>
      <c r="E838" s="82" t="s">
        <v>3254</v>
      </c>
      <c r="F838" s="82" t="s">
        <v>3254</v>
      </c>
      <c r="G838" s="82" t="s">
        <v>3254</v>
      </c>
      <c r="H838" s="82" t="s">
        <v>3254</v>
      </c>
      <c r="I838" s="82" t="s">
        <v>378</v>
      </c>
    </row>
    <row r="839" spans="1:9" ht="36">
      <c r="A839" s="81" t="s">
        <v>4602</v>
      </c>
      <c r="B839" s="82" t="s">
        <v>4592</v>
      </c>
      <c r="C839" s="82" t="s">
        <v>379</v>
      </c>
      <c r="D839" s="82" t="s">
        <v>3254</v>
      </c>
      <c r="E839" s="82" t="s">
        <v>3254</v>
      </c>
      <c r="F839" s="82" t="s">
        <v>3254</v>
      </c>
      <c r="G839" s="82" t="s">
        <v>3254</v>
      </c>
      <c r="H839" s="82" t="s">
        <v>3254</v>
      </c>
      <c r="I839" s="82" t="s">
        <v>379</v>
      </c>
    </row>
    <row r="840" spans="1:9">
      <c r="A840" s="81" t="s">
        <v>4603</v>
      </c>
      <c r="B840" s="82" t="s">
        <v>4592</v>
      </c>
      <c r="C840" s="82" t="s">
        <v>380</v>
      </c>
      <c r="D840" s="82" t="s">
        <v>3254</v>
      </c>
      <c r="E840" s="82" t="s">
        <v>3254</v>
      </c>
      <c r="F840" s="82" t="s">
        <v>3254</v>
      </c>
      <c r="G840" s="82" t="s">
        <v>3254</v>
      </c>
      <c r="H840" s="82" t="s">
        <v>3254</v>
      </c>
      <c r="I840" s="82" t="s">
        <v>380</v>
      </c>
    </row>
    <row r="841" spans="1:9" ht="36">
      <c r="A841" s="81" t="s">
        <v>4604</v>
      </c>
      <c r="B841" s="82" t="s">
        <v>4592</v>
      </c>
      <c r="C841" s="82" t="s">
        <v>380</v>
      </c>
      <c r="D841" s="82" t="s">
        <v>391</v>
      </c>
      <c r="E841" s="82" t="s">
        <v>3254</v>
      </c>
      <c r="F841" s="82" t="s">
        <v>3254</v>
      </c>
      <c r="G841" s="82" t="s">
        <v>3254</v>
      </c>
      <c r="H841" s="82" t="s">
        <v>3254</v>
      </c>
      <c r="I841" s="82" t="s">
        <v>391</v>
      </c>
    </row>
    <row r="842" spans="1:9" ht="36">
      <c r="A842" s="81" t="s">
        <v>4605</v>
      </c>
      <c r="B842" s="82" t="s">
        <v>4592</v>
      </c>
      <c r="C842" s="82" t="s">
        <v>380</v>
      </c>
      <c r="D842" s="82" t="s">
        <v>392</v>
      </c>
      <c r="E842" s="82" t="s">
        <v>3254</v>
      </c>
      <c r="F842" s="82" t="s">
        <v>3254</v>
      </c>
      <c r="G842" s="82" t="s">
        <v>3254</v>
      </c>
      <c r="H842" s="82" t="s">
        <v>3254</v>
      </c>
      <c r="I842" s="82" t="s">
        <v>392</v>
      </c>
    </row>
    <row r="843" spans="1:9" ht="36">
      <c r="A843" s="81" t="s">
        <v>4606</v>
      </c>
      <c r="B843" s="82" t="s">
        <v>4592</v>
      </c>
      <c r="C843" s="82" t="s">
        <v>380</v>
      </c>
      <c r="D843" s="82" t="s">
        <v>393</v>
      </c>
      <c r="E843" s="82" t="s">
        <v>3254</v>
      </c>
      <c r="F843" s="82" t="s">
        <v>3254</v>
      </c>
      <c r="G843" s="82" t="s">
        <v>3254</v>
      </c>
      <c r="H843" s="82" t="s">
        <v>3254</v>
      </c>
      <c r="I843" s="82" t="s">
        <v>393</v>
      </c>
    </row>
    <row r="844" spans="1:9" ht="36">
      <c r="A844" s="81" t="s">
        <v>4607</v>
      </c>
      <c r="B844" s="82" t="s">
        <v>4592</v>
      </c>
      <c r="C844" s="82" t="s">
        <v>380</v>
      </c>
      <c r="D844" s="82" t="s">
        <v>394</v>
      </c>
      <c r="E844" s="82" t="s">
        <v>3254</v>
      </c>
      <c r="F844" s="82" t="s">
        <v>3254</v>
      </c>
      <c r="G844" s="82" t="s">
        <v>3254</v>
      </c>
      <c r="H844" s="82" t="s">
        <v>3254</v>
      </c>
      <c r="I844" s="82" t="s">
        <v>394</v>
      </c>
    </row>
    <row r="845" spans="1:9" ht="36">
      <c r="A845" s="81" t="s">
        <v>4608</v>
      </c>
      <c r="B845" s="82" t="s">
        <v>4592</v>
      </c>
      <c r="C845" s="82" t="s">
        <v>380</v>
      </c>
      <c r="D845" s="82" t="s">
        <v>395</v>
      </c>
      <c r="E845" s="82" t="s">
        <v>3254</v>
      </c>
      <c r="F845" s="82" t="s">
        <v>3254</v>
      </c>
      <c r="G845" s="82" t="s">
        <v>3254</v>
      </c>
      <c r="H845" s="82" t="s">
        <v>3254</v>
      </c>
      <c r="I845" s="82" t="s">
        <v>395</v>
      </c>
    </row>
    <row r="846" spans="1:9" ht="36">
      <c r="A846" s="81" t="s">
        <v>4609</v>
      </c>
      <c r="B846" s="82" t="s">
        <v>4592</v>
      </c>
      <c r="C846" s="82" t="s">
        <v>380</v>
      </c>
      <c r="D846" s="82" t="s">
        <v>396</v>
      </c>
      <c r="E846" s="82" t="s">
        <v>3254</v>
      </c>
      <c r="F846" s="82" t="s">
        <v>3254</v>
      </c>
      <c r="G846" s="82" t="s">
        <v>3254</v>
      </c>
      <c r="H846" s="82" t="s">
        <v>3254</v>
      </c>
      <c r="I846" s="82" t="s">
        <v>396</v>
      </c>
    </row>
    <row r="847" spans="1:9" ht="36">
      <c r="A847" s="81" t="s">
        <v>4610</v>
      </c>
      <c r="B847" s="82" t="s">
        <v>4592</v>
      </c>
      <c r="C847" s="82" t="s">
        <v>380</v>
      </c>
      <c r="D847" s="82" t="s">
        <v>397</v>
      </c>
      <c r="E847" s="82" t="s">
        <v>3254</v>
      </c>
      <c r="F847" s="82" t="s">
        <v>3254</v>
      </c>
      <c r="G847" s="82" t="s">
        <v>3254</v>
      </c>
      <c r="H847" s="82" t="s">
        <v>3254</v>
      </c>
      <c r="I847" s="82" t="s">
        <v>397</v>
      </c>
    </row>
    <row r="848" spans="1:9">
      <c r="A848" s="81" t="s">
        <v>4611</v>
      </c>
      <c r="B848" s="82" t="s">
        <v>4592</v>
      </c>
      <c r="C848" s="82" t="s">
        <v>381</v>
      </c>
      <c r="D848" s="82" t="s">
        <v>3254</v>
      </c>
      <c r="E848" s="82" t="s">
        <v>3254</v>
      </c>
      <c r="F848" s="82" t="s">
        <v>3254</v>
      </c>
      <c r="G848" s="82" t="s">
        <v>3254</v>
      </c>
      <c r="H848" s="82" t="s">
        <v>3254</v>
      </c>
      <c r="I848" s="82" t="s">
        <v>381</v>
      </c>
    </row>
    <row r="849" spans="1:9" ht="36">
      <c r="A849" s="81" t="s">
        <v>4612</v>
      </c>
      <c r="B849" s="82" t="s">
        <v>4592</v>
      </c>
      <c r="C849" s="82" t="s">
        <v>382</v>
      </c>
      <c r="D849" s="82" t="s">
        <v>3254</v>
      </c>
      <c r="E849" s="82" t="s">
        <v>3254</v>
      </c>
      <c r="F849" s="82" t="s">
        <v>3254</v>
      </c>
      <c r="G849" s="82" t="s">
        <v>3254</v>
      </c>
      <c r="H849" s="82" t="s">
        <v>3254</v>
      </c>
      <c r="I849" s="82" t="s">
        <v>382</v>
      </c>
    </row>
    <row r="850" spans="1:9" ht="36">
      <c r="A850" s="81" t="s">
        <v>4613</v>
      </c>
      <c r="B850" s="82" t="s">
        <v>4592</v>
      </c>
      <c r="C850" s="82" t="s">
        <v>383</v>
      </c>
      <c r="D850" s="82" t="s">
        <v>3254</v>
      </c>
      <c r="E850" s="82" t="s">
        <v>3254</v>
      </c>
      <c r="F850" s="82" t="s">
        <v>3254</v>
      </c>
      <c r="G850" s="82" t="s">
        <v>3254</v>
      </c>
      <c r="H850" s="82" t="s">
        <v>3254</v>
      </c>
      <c r="I850" s="82" t="s">
        <v>383</v>
      </c>
    </row>
    <row r="851" spans="1:9">
      <c r="A851" s="81" t="s">
        <v>4614</v>
      </c>
      <c r="B851" s="82" t="s">
        <v>4592</v>
      </c>
      <c r="C851" s="82" t="s">
        <v>384</v>
      </c>
      <c r="D851" s="82" t="s">
        <v>3254</v>
      </c>
      <c r="E851" s="82" t="s">
        <v>3254</v>
      </c>
      <c r="F851" s="82" t="s">
        <v>3254</v>
      </c>
      <c r="G851" s="82" t="s">
        <v>3254</v>
      </c>
      <c r="H851" s="82" t="s">
        <v>3254</v>
      </c>
      <c r="I851" s="82" t="s">
        <v>384</v>
      </c>
    </row>
    <row r="852" spans="1:9" ht="36">
      <c r="A852" s="81" t="s">
        <v>4615</v>
      </c>
      <c r="B852" s="82" t="s">
        <v>4592</v>
      </c>
      <c r="C852" s="82" t="s">
        <v>385</v>
      </c>
      <c r="D852" s="82" t="s">
        <v>3254</v>
      </c>
      <c r="E852" s="82" t="s">
        <v>3254</v>
      </c>
      <c r="F852" s="82" t="s">
        <v>3254</v>
      </c>
      <c r="G852" s="82" t="s">
        <v>3254</v>
      </c>
      <c r="H852" s="82" t="s">
        <v>3254</v>
      </c>
      <c r="I852" s="82" t="s">
        <v>385</v>
      </c>
    </row>
    <row r="853" spans="1:9">
      <c r="A853" s="81" t="s">
        <v>4616</v>
      </c>
      <c r="B853" s="82" t="s">
        <v>4592</v>
      </c>
      <c r="C853" s="82" t="s">
        <v>386</v>
      </c>
      <c r="D853" s="82" t="s">
        <v>3254</v>
      </c>
      <c r="E853" s="82" t="s">
        <v>3254</v>
      </c>
      <c r="F853" s="82" t="s">
        <v>3254</v>
      </c>
      <c r="G853" s="82" t="s">
        <v>3254</v>
      </c>
      <c r="H853" s="82" t="s">
        <v>3254</v>
      </c>
      <c r="I853" s="82" t="s">
        <v>386</v>
      </c>
    </row>
    <row r="854" spans="1:9">
      <c r="A854" s="81" t="s">
        <v>4617</v>
      </c>
      <c r="B854" s="82" t="s">
        <v>4592</v>
      </c>
      <c r="C854" s="82" t="s">
        <v>387</v>
      </c>
      <c r="D854" s="82" t="s">
        <v>3254</v>
      </c>
      <c r="E854" s="82" t="s">
        <v>3254</v>
      </c>
      <c r="F854" s="82" t="s">
        <v>3254</v>
      </c>
      <c r="G854" s="82" t="s">
        <v>3254</v>
      </c>
      <c r="H854" s="82" t="s">
        <v>3254</v>
      </c>
      <c r="I854" s="82" t="s">
        <v>387</v>
      </c>
    </row>
    <row r="855" spans="1:9">
      <c r="A855" s="81" t="s">
        <v>4618</v>
      </c>
      <c r="B855" s="82" t="s">
        <v>4592</v>
      </c>
      <c r="C855" s="82" t="s">
        <v>388</v>
      </c>
      <c r="D855" s="82" t="s">
        <v>3254</v>
      </c>
      <c r="E855" s="82" t="s">
        <v>3254</v>
      </c>
      <c r="F855" s="82" t="s">
        <v>3254</v>
      </c>
      <c r="G855" s="82" t="s">
        <v>3254</v>
      </c>
      <c r="H855" s="82" t="s">
        <v>3254</v>
      </c>
      <c r="I855" s="82" t="s">
        <v>388</v>
      </c>
    </row>
    <row r="856" spans="1:9">
      <c r="A856" s="81" t="s">
        <v>4619</v>
      </c>
      <c r="B856" s="82" t="s">
        <v>4592</v>
      </c>
      <c r="C856" s="82" t="s">
        <v>389</v>
      </c>
      <c r="D856" s="82" t="s">
        <v>3254</v>
      </c>
      <c r="E856" s="82" t="s">
        <v>3254</v>
      </c>
      <c r="F856" s="82" t="s">
        <v>3254</v>
      </c>
      <c r="G856" s="82" t="s">
        <v>3254</v>
      </c>
      <c r="H856" s="82" t="s">
        <v>3254</v>
      </c>
      <c r="I856" s="82" t="s">
        <v>389</v>
      </c>
    </row>
    <row r="857" spans="1:9" ht="36">
      <c r="A857" s="81" t="s">
        <v>4620</v>
      </c>
      <c r="B857" s="82" t="s">
        <v>4592</v>
      </c>
      <c r="C857" s="82" t="s">
        <v>390</v>
      </c>
      <c r="D857" s="82" t="s">
        <v>3254</v>
      </c>
      <c r="E857" s="82" t="s">
        <v>3254</v>
      </c>
      <c r="F857" s="82" t="s">
        <v>3254</v>
      </c>
      <c r="G857" s="82" t="s">
        <v>3254</v>
      </c>
      <c r="H857" s="82" t="s">
        <v>3254</v>
      </c>
      <c r="I857" s="82" t="s">
        <v>390</v>
      </c>
    </row>
    <row r="858" spans="1:9">
      <c r="A858" s="81" t="s">
        <v>4621</v>
      </c>
      <c r="B858" s="82" t="s">
        <v>4622</v>
      </c>
      <c r="C858" s="82" t="s">
        <v>3254</v>
      </c>
      <c r="D858" s="82" t="s">
        <v>3254</v>
      </c>
      <c r="E858" s="82" t="s">
        <v>3254</v>
      </c>
      <c r="F858" s="82" t="s">
        <v>3254</v>
      </c>
      <c r="G858" s="82" t="s">
        <v>3254</v>
      </c>
      <c r="H858" s="82" t="s">
        <v>3254</v>
      </c>
      <c r="I858" s="82" t="s">
        <v>4623</v>
      </c>
    </row>
    <row r="859" spans="1:9">
      <c r="A859" s="81" t="s">
        <v>4624</v>
      </c>
      <c r="B859" s="82" t="s">
        <v>4622</v>
      </c>
      <c r="C859" s="82" t="s">
        <v>398</v>
      </c>
      <c r="D859" s="82" t="s">
        <v>3254</v>
      </c>
      <c r="E859" s="82" t="s">
        <v>3254</v>
      </c>
      <c r="F859" s="82" t="s">
        <v>3254</v>
      </c>
      <c r="G859" s="82" t="s">
        <v>3254</v>
      </c>
      <c r="H859" s="82" t="s">
        <v>3254</v>
      </c>
      <c r="I859" s="82" t="s">
        <v>398</v>
      </c>
    </row>
    <row r="860" spans="1:9">
      <c r="A860" s="81" t="s">
        <v>4625</v>
      </c>
      <c r="B860" s="82" t="s">
        <v>4622</v>
      </c>
      <c r="C860" s="82" t="s">
        <v>399</v>
      </c>
      <c r="D860" s="82" t="s">
        <v>3254</v>
      </c>
      <c r="E860" s="82" t="s">
        <v>3254</v>
      </c>
      <c r="F860" s="82" t="s">
        <v>3254</v>
      </c>
      <c r="G860" s="82" t="s">
        <v>3254</v>
      </c>
      <c r="H860" s="82" t="s">
        <v>3254</v>
      </c>
      <c r="I860" s="82" t="s">
        <v>399</v>
      </c>
    </row>
    <row r="861" spans="1:9" ht="36">
      <c r="A861" s="81" t="s">
        <v>4626</v>
      </c>
      <c r="B861" s="82" t="s">
        <v>4622</v>
      </c>
      <c r="C861" s="82" t="s">
        <v>400</v>
      </c>
      <c r="D861" s="82" t="s">
        <v>3254</v>
      </c>
      <c r="E861" s="82" t="s">
        <v>3254</v>
      </c>
      <c r="F861" s="82" t="s">
        <v>3254</v>
      </c>
      <c r="G861" s="82" t="s">
        <v>3254</v>
      </c>
      <c r="H861" s="82" t="s">
        <v>3254</v>
      </c>
      <c r="I861" s="82" t="s">
        <v>400</v>
      </c>
    </row>
    <row r="862" spans="1:9">
      <c r="A862" s="81" t="s">
        <v>4627</v>
      </c>
      <c r="B862" s="82" t="s">
        <v>4622</v>
      </c>
      <c r="C862" s="82" t="s">
        <v>401</v>
      </c>
      <c r="D862" s="82" t="s">
        <v>3254</v>
      </c>
      <c r="E862" s="82" t="s">
        <v>3254</v>
      </c>
      <c r="F862" s="82" t="s">
        <v>3254</v>
      </c>
      <c r="G862" s="82" t="s">
        <v>3254</v>
      </c>
      <c r="H862" s="82" t="s">
        <v>3254</v>
      </c>
      <c r="I862" s="82" t="s">
        <v>401</v>
      </c>
    </row>
    <row r="863" spans="1:9">
      <c r="A863" s="81" t="s">
        <v>4628</v>
      </c>
      <c r="B863" s="82" t="s">
        <v>4622</v>
      </c>
      <c r="C863" s="82" t="s">
        <v>402</v>
      </c>
      <c r="D863" s="82" t="s">
        <v>3254</v>
      </c>
      <c r="E863" s="82" t="s">
        <v>3254</v>
      </c>
      <c r="F863" s="82" t="s">
        <v>3254</v>
      </c>
      <c r="G863" s="82" t="s">
        <v>3254</v>
      </c>
      <c r="H863" s="82" t="s">
        <v>3254</v>
      </c>
      <c r="I863" s="82" t="s">
        <v>402</v>
      </c>
    </row>
    <row r="864" spans="1:9">
      <c r="A864" s="81" t="s">
        <v>4629</v>
      </c>
      <c r="B864" s="82" t="s">
        <v>4622</v>
      </c>
      <c r="C864" s="82" t="s">
        <v>403</v>
      </c>
      <c r="D864" s="82" t="s">
        <v>3254</v>
      </c>
      <c r="E864" s="82" t="s">
        <v>3254</v>
      </c>
      <c r="F864" s="82" t="s">
        <v>3254</v>
      </c>
      <c r="G864" s="82" t="s">
        <v>3254</v>
      </c>
      <c r="H864" s="82" t="s">
        <v>3254</v>
      </c>
      <c r="I864" s="82" t="s">
        <v>403</v>
      </c>
    </row>
    <row r="865" spans="1:9">
      <c r="A865" s="81" t="s">
        <v>4630</v>
      </c>
      <c r="B865" s="82" t="s">
        <v>4622</v>
      </c>
      <c r="C865" s="82" t="s">
        <v>404</v>
      </c>
      <c r="D865" s="82" t="s">
        <v>3254</v>
      </c>
      <c r="E865" s="82" t="s">
        <v>3254</v>
      </c>
      <c r="F865" s="82" t="s">
        <v>3254</v>
      </c>
      <c r="G865" s="82" t="s">
        <v>3254</v>
      </c>
      <c r="H865" s="82" t="s">
        <v>3254</v>
      </c>
      <c r="I865" s="82" t="s">
        <v>404</v>
      </c>
    </row>
    <row r="866" spans="1:9" ht="36">
      <c r="A866" s="81" t="s">
        <v>4631</v>
      </c>
      <c r="B866" s="82" t="s">
        <v>4622</v>
      </c>
      <c r="C866" s="82" t="s">
        <v>404</v>
      </c>
      <c r="D866" s="82" t="s">
        <v>439</v>
      </c>
      <c r="E866" s="82" t="s">
        <v>3254</v>
      </c>
      <c r="F866" s="82" t="s">
        <v>3254</v>
      </c>
      <c r="G866" s="82" t="s">
        <v>3254</v>
      </c>
      <c r="H866" s="82" t="s">
        <v>3254</v>
      </c>
      <c r="I866" s="82" t="s">
        <v>439</v>
      </c>
    </row>
    <row r="867" spans="1:9" ht="36">
      <c r="A867" s="81" t="s">
        <v>4632</v>
      </c>
      <c r="B867" s="82" t="s">
        <v>4622</v>
      </c>
      <c r="C867" s="82" t="s">
        <v>405</v>
      </c>
      <c r="D867" s="82" t="s">
        <v>3254</v>
      </c>
      <c r="E867" s="82" t="s">
        <v>3254</v>
      </c>
      <c r="F867" s="82" t="s">
        <v>3254</v>
      </c>
      <c r="G867" s="82" t="s">
        <v>3254</v>
      </c>
      <c r="H867" s="82" t="s">
        <v>3254</v>
      </c>
      <c r="I867" s="82" t="s">
        <v>405</v>
      </c>
    </row>
    <row r="868" spans="1:9" ht="36">
      <c r="A868" s="81" t="s">
        <v>4633</v>
      </c>
      <c r="B868" s="82" t="s">
        <v>4622</v>
      </c>
      <c r="C868" s="82" t="s">
        <v>406</v>
      </c>
      <c r="D868" s="82" t="s">
        <v>3254</v>
      </c>
      <c r="E868" s="82" t="s">
        <v>3254</v>
      </c>
      <c r="F868" s="82" t="s">
        <v>3254</v>
      </c>
      <c r="G868" s="82" t="s">
        <v>3254</v>
      </c>
      <c r="H868" s="82" t="s">
        <v>3254</v>
      </c>
      <c r="I868" s="82" t="s">
        <v>406</v>
      </c>
    </row>
    <row r="869" spans="1:9" ht="36">
      <c r="A869" s="81" t="s">
        <v>4634</v>
      </c>
      <c r="B869" s="82" t="s">
        <v>4622</v>
      </c>
      <c r="C869" s="82" t="s">
        <v>407</v>
      </c>
      <c r="D869" s="82" t="s">
        <v>3254</v>
      </c>
      <c r="E869" s="82" t="s">
        <v>3254</v>
      </c>
      <c r="F869" s="82" t="s">
        <v>3254</v>
      </c>
      <c r="G869" s="82" t="s">
        <v>3254</v>
      </c>
      <c r="H869" s="82" t="s">
        <v>3254</v>
      </c>
      <c r="I869" s="82" t="s">
        <v>407</v>
      </c>
    </row>
    <row r="870" spans="1:9">
      <c r="A870" s="81" t="s">
        <v>4635</v>
      </c>
      <c r="B870" s="82" t="s">
        <v>4622</v>
      </c>
      <c r="C870" s="82" t="s">
        <v>408</v>
      </c>
      <c r="D870" s="82" t="s">
        <v>3254</v>
      </c>
      <c r="E870" s="82" t="s">
        <v>3254</v>
      </c>
      <c r="F870" s="82" t="s">
        <v>3254</v>
      </c>
      <c r="G870" s="82" t="s">
        <v>3254</v>
      </c>
      <c r="H870" s="82" t="s">
        <v>3254</v>
      </c>
      <c r="I870" s="82" t="s">
        <v>408</v>
      </c>
    </row>
    <row r="871" spans="1:9" ht="36">
      <c r="A871" s="81" t="s">
        <v>4636</v>
      </c>
      <c r="B871" s="82" t="s">
        <v>4622</v>
      </c>
      <c r="C871" s="82" t="s">
        <v>408</v>
      </c>
      <c r="D871" s="82" t="s">
        <v>440</v>
      </c>
      <c r="E871" s="82" t="s">
        <v>3254</v>
      </c>
      <c r="F871" s="82" t="s">
        <v>3254</v>
      </c>
      <c r="G871" s="82" t="s">
        <v>3254</v>
      </c>
      <c r="H871" s="82" t="s">
        <v>3254</v>
      </c>
      <c r="I871" s="82" t="s">
        <v>440</v>
      </c>
    </row>
    <row r="872" spans="1:9" ht="36">
      <c r="A872" s="81" t="s">
        <v>4637</v>
      </c>
      <c r="B872" s="82" t="s">
        <v>4622</v>
      </c>
      <c r="C872" s="82" t="s">
        <v>409</v>
      </c>
      <c r="D872" s="82" t="s">
        <v>3254</v>
      </c>
      <c r="E872" s="82" t="s">
        <v>3254</v>
      </c>
      <c r="F872" s="82" t="s">
        <v>3254</v>
      </c>
      <c r="G872" s="82" t="s">
        <v>3254</v>
      </c>
      <c r="H872" s="82" t="s">
        <v>3254</v>
      </c>
      <c r="I872" s="82" t="s">
        <v>409</v>
      </c>
    </row>
    <row r="873" spans="1:9">
      <c r="A873" s="81" t="s">
        <v>4638</v>
      </c>
      <c r="B873" s="82" t="s">
        <v>4622</v>
      </c>
      <c r="C873" s="82" t="s">
        <v>410</v>
      </c>
      <c r="D873" s="82" t="s">
        <v>3254</v>
      </c>
      <c r="E873" s="82" t="s">
        <v>3254</v>
      </c>
      <c r="F873" s="82" t="s">
        <v>3254</v>
      </c>
      <c r="G873" s="82" t="s">
        <v>3254</v>
      </c>
      <c r="H873" s="82" t="s">
        <v>3254</v>
      </c>
      <c r="I873" s="82" t="s">
        <v>410</v>
      </c>
    </row>
    <row r="874" spans="1:9" ht="54">
      <c r="A874" s="81" t="s">
        <v>4639</v>
      </c>
      <c r="B874" s="82" t="s">
        <v>4622</v>
      </c>
      <c r="C874" s="82" t="s">
        <v>410</v>
      </c>
      <c r="D874" s="82" t="s">
        <v>441</v>
      </c>
      <c r="E874" s="82" t="s">
        <v>3254</v>
      </c>
      <c r="F874" s="82" t="s">
        <v>3254</v>
      </c>
      <c r="G874" s="82" t="s">
        <v>3254</v>
      </c>
      <c r="H874" s="82" t="s">
        <v>3254</v>
      </c>
      <c r="I874" s="82" t="s">
        <v>441</v>
      </c>
    </row>
    <row r="875" spans="1:9" ht="36">
      <c r="A875" s="81" t="s">
        <v>4640</v>
      </c>
      <c r="B875" s="82" t="s">
        <v>4622</v>
      </c>
      <c r="C875" s="82" t="s">
        <v>411</v>
      </c>
      <c r="D875" s="82" t="s">
        <v>3254</v>
      </c>
      <c r="E875" s="82" t="s">
        <v>3254</v>
      </c>
      <c r="F875" s="82" t="s">
        <v>3254</v>
      </c>
      <c r="G875" s="82" t="s">
        <v>3254</v>
      </c>
      <c r="H875" s="82" t="s">
        <v>3254</v>
      </c>
      <c r="I875" s="82" t="s">
        <v>411</v>
      </c>
    </row>
    <row r="876" spans="1:9">
      <c r="A876" s="81" t="s">
        <v>4641</v>
      </c>
      <c r="B876" s="82" t="s">
        <v>4622</v>
      </c>
      <c r="C876" s="82" t="s">
        <v>412</v>
      </c>
      <c r="D876" s="82" t="s">
        <v>3254</v>
      </c>
      <c r="E876" s="82" t="s">
        <v>3254</v>
      </c>
      <c r="F876" s="82" t="s">
        <v>3254</v>
      </c>
      <c r="G876" s="82" t="s">
        <v>3254</v>
      </c>
      <c r="H876" s="82" t="s">
        <v>3254</v>
      </c>
      <c r="I876" s="82" t="s">
        <v>412</v>
      </c>
    </row>
    <row r="877" spans="1:9">
      <c r="A877" s="81" t="s">
        <v>4642</v>
      </c>
      <c r="B877" s="82" t="s">
        <v>4622</v>
      </c>
      <c r="C877" s="82" t="s">
        <v>413</v>
      </c>
      <c r="D877" s="82" t="s">
        <v>3254</v>
      </c>
      <c r="E877" s="82" t="s">
        <v>3254</v>
      </c>
      <c r="F877" s="82" t="s">
        <v>3254</v>
      </c>
      <c r="G877" s="82" t="s">
        <v>3254</v>
      </c>
      <c r="H877" s="82" t="s">
        <v>3254</v>
      </c>
      <c r="I877" s="82" t="s">
        <v>413</v>
      </c>
    </row>
    <row r="878" spans="1:9">
      <c r="A878" s="81" t="s">
        <v>4643</v>
      </c>
      <c r="B878" s="82" t="s">
        <v>4622</v>
      </c>
      <c r="C878" s="82" t="s">
        <v>414</v>
      </c>
      <c r="D878" s="82" t="s">
        <v>3254</v>
      </c>
      <c r="E878" s="82" t="s">
        <v>3254</v>
      </c>
      <c r="F878" s="82" t="s">
        <v>3254</v>
      </c>
      <c r="G878" s="82" t="s">
        <v>3254</v>
      </c>
      <c r="H878" s="82" t="s">
        <v>3254</v>
      </c>
      <c r="I878" s="82" t="s">
        <v>414</v>
      </c>
    </row>
    <row r="879" spans="1:9" ht="36">
      <c r="A879" s="81" t="s">
        <v>4644</v>
      </c>
      <c r="B879" s="82" t="s">
        <v>4622</v>
      </c>
      <c r="C879" s="82" t="s">
        <v>415</v>
      </c>
      <c r="D879" s="82" t="s">
        <v>3254</v>
      </c>
      <c r="E879" s="82" t="s">
        <v>3254</v>
      </c>
      <c r="F879" s="82" t="s">
        <v>3254</v>
      </c>
      <c r="G879" s="82" t="s">
        <v>3254</v>
      </c>
      <c r="H879" s="82" t="s">
        <v>3254</v>
      </c>
      <c r="I879" s="82" t="s">
        <v>415</v>
      </c>
    </row>
    <row r="880" spans="1:9">
      <c r="A880" s="81" t="s">
        <v>4645</v>
      </c>
      <c r="B880" s="82" t="s">
        <v>4622</v>
      </c>
      <c r="C880" s="82" t="s">
        <v>416</v>
      </c>
      <c r="D880" s="82" t="s">
        <v>3254</v>
      </c>
      <c r="E880" s="82" t="s">
        <v>3254</v>
      </c>
      <c r="F880" s="82" t="s">
        <v>3254</v>
      </c>
      <c r="G880" s="82" t="s">
        <v>3254</v>
      </c>
      <c r="H880" s="82" t="s">
        <v>3254</v>
      </c>
      <c r="I880" s="82" t="s">
        <v>416</v>
      </c>
    </row>
    <row r="881" spans="1:9">
      <c r="A881" s="81" t="s">
        <v>4646</v>
      </c>
      <c r="B881" s="82" t="s">
        <v>4622</v>
      </c>
      <c r="C881" s="82" t="s">
        <v>417</v>
      </c>
      <c r="D881" s="82" t="s">
        <v>3254</v>
      </c>
      <c r="E881" s="82" t="s">
        <v>3254</v>
      </c>
      <c r="F881" s="82" t="s">
        <v>3254</v>
      </c>
      <c r="G881" s="82" t="s">
        <v>3254</v>
      </c>
      <c r="H881" s="82" t="s">
        <v>3254</v>
      </c>
      <c r="I881" s="82" t="s">
        <v>417</v>
      </c>
    </row>
    <row r="882" spans="1:9">
      <c r="A882" s="81" t="s">
        <v>4647</v>
      </c>
      <c r="B882" s="82" t="s">
        <v>4622</v>
      </c>
      <c r="C882" s="82" t="s">
        <v>418</v>
      </c>
      <c r="D882" s="82" t="s">
        <v>3254</v>
      </c>
      <c r="E882" s="82" t="s">
        <v>3254</v>
      </c>
      <c r="F882" s="82" t="s">
        <v>3254</v>
      </c>
      <c r="G882" s="82" t="s">
        <v>3254</v>
      </c>
      <c r="H882" s="82" t="s">
        <v>3254</v>
      </c>
      <c r="I882" s="82" t="s">
        <v>418</v>
      </c>
    </row>
    <row r="883" spans="1:9">
      <c r="A883" s="81" t="s">
        <v>4648</v>
      </c>
      <c r="B883" s="82" t="s">
        <v>4622</v>
      </c>
      <c r="C883" s="82" t="s">
        <v>419</v>
      </c>
      <c r="D883" s="82" t="s">
        <v>3254</v>
      </c>
      <c r="E883" s="82" t="s">
        <v>3254</v>
      </c>
      <c r="F883" s="82" t="s">
        <v>3254</v>
      </c>
      <c r="G883" s="82" t="s">
        <v>3254</v>
      </c>
      <c r="H883" s="82" t="s">
        <v>3254</v>
      </c>
      <c r="I883" s="82" t="s">
        <v>419</v>
      </c>
    </row>
    <row r="884" spans="1:9" ht="36">
      <c r="A884" s="81" t="s">
        <v>4649</v>
      </c>
      <c r="B884" s="82" t="s">
        <v>4622</v>
      </c>
      <c r="C884" s="82" t="s">
        <v>419</v>
      </c>
      <c r="D884" s="82" t="s">
        <v>442</v>
      </c>
      <c r="E884" s="82" t="s">
        <v>3254</v>
      </c>
      <c r="F884" s="82" t="s">
        <v>3254</v>
      </c>
      <c r="G884" s="82" t="s">
        <v>3254</v>
      </c>
      <c r="H884" s="82" t="s">
        <v>3254</v>
      </c>
      <c r="I884" s="82" t="s">
        <v>442</v>
      </c>
    </row>
    <row r="885" spans="1:9" ht="54">
      <c r="A885" s="81" t="s">
        <v>4650</v>
      </c>
      <c r="B885" s="82" t="s">
        <v>4622</v>
      </c>
      <c r="C885" s="82" t="s">
        <v>419</v>
      </c>
      <c r="D885" s="82" t="s">
        <v>443</v>
      </c>
      <c r="E885" s="82" t="s">
        <v>3254</v>
      </c>
      <c r="F885" s="82" t="s">
        <v>3254</v>
      </c>
      <c r="G885" s="82" t="s">
        <v>3254</v>
      </c>
      <c r="H885" s="82" t="s">
        <v>3254</v>
      </c>
      <c r="I885" s="82" t="s">
        <v>443</v>
      </c>
    </row>
    <row r="886" spans="1:9" ht="36">
      <c r="A886" s="81" t="s">
        <v>4651</v>
      </c>
      <c r="B886" s="82" t="s">
        <v>4622</v>
      </c>
      <c r="C886" s="82" t="s">
        <v>419</v>
      </c>
      <c r="D886" s="82" t="s">
        <v>444</v>
      </c>
      <c r="E886" s="82" t="s">
        <v>3254</v>
      </c>
      <c r="F886" s="82" t="s">
        <v>3254</v>
      </c>
      <c r="G886" s="82" t="s">
        <v>3254</v>
      </c>
      <c r="H886" s="82" t="s">
        <v>3254</v>
      </c>
      <c r="I886" s="82" t="s">
        <v>444</v>
      </c>
    </row>
    <row r="887" spans="1:9" ht="36">
      <c r="A887" s="81" t="s">
        <v>4652</v>
      </c>
      <c r="B887" s="82" t="s">
        <v>4622</v>
      </c>
      <c r="C887" s="82" t="s">
        <v>419</v>
      </c>
      <c r="D887" s="82" t="s">
        <v>445</v>
      </c>
      <c r="E887" s="82" t="s">
        <v>3254</v>
      </c>
      <c r="F887" s="82" t="s">
        <v>3254</v>
      </c>
      <c r="G887" s="82" t="s">
        <v>3254</v>
      </c>
      <c r="H887" s="82" t="s">
        <v>3254</v>
      </c>
      <c r="I887" s="82" t="s">
        <v>445</v>
      </c>
    </row>
    <row r="888" spans="1:9" ht="36">
      <c r="A888" s="81" t="s">
        <v>4653</v>
      </c>
      <c r="B888" s="82" t="s">
        <v>4622</v>
      </c>
      <c r="C888" s="82" t="s">
        <v>420</v>
      </c>
      <c r="D888" s="82" t="s">
        <v>3254</v>
      </c>
      <c r="E888" s="82" t="s">
        <v>3254</v>
      </c>
      <c r="F888" s="82" t="s">
        <v>3254</v>
      </c>
      <c r="G888" s="82" t="s">
        <v>3254</v>
      </c>
      <c r="H888" s="82" t="s">
        <v>3254</v>
      </c>
      <c r="I888" s="82" t="s">
        <v>420</v>
      </c>
    </row>
    <row r="889" spans="1:9">
      <c r="A889" s="81" t="s">
        <v>4654</v>
      </c>
      <c r="B889" s="82" t="s">
        <v>4622</v>
      </c>
      <c r="C889" s="82" t="s">
        <v>421</v>
      </c>
      <c r="D889" s="82" t="s">
        <v>3254</v>
      </c>
      <c r="E889" s="82" t="s">
        <v>3254</v>
      </c>
      <c r="F889" s="82" t="s">
        <v>3254</v>
      </c>
      <c r="G889" s="82" t="s">
        <v>3254</v>
      </c>
      <c r="H889" s="82" t="s">
        <v>3254</v>
      </c>
      <c r="I889" s="82" t="s">
        <v>421</v>
      </c>
    </row>
    <row r="890" spans="1:9">
      <c r="A890" s="81" t="s">
        <v>4655</v>
      </c>
      <c r="B890" s="82" t="s">
        <v>4622</v>
      </c>
      <c r="C890" s="82" t="s">
        <v>422</v>
      </c>
      <c r="D890" s="82" t="s">
        <v>3254</v>
      </c>
      <c r="E890" s="82" t="s">
        <v>3254</v>
      </c>
      <c r="F890" s="82" t="s">
        <v>3254</v>
      </c>
      <c r="G890" s="82" t="s">
        <v>3254</v>
      </c>
      <c r="H890" s="82" t="s">
        <v>3254</v>
      </c>
      <c r="I890" s="82" t="s">
        <v>422</v>
      </c>
    </row>
    <row r="891" spans="1:9">
      <c r="A891" s="81" t="s">
        <v>4656</v>
      </c>
      <c r="B891" s="82" t="s">
        <v>4622</v>
      </c>
      <c r="C891" s="82" t="s">
        <v>423</v>
      </c>
      <c r="D891" s="82" t="s">
        <v>3254</v>
      </c>
      <c r="E891" s="82" t="s">
        <v>3254</v>
      </c>
      <c r="F891" s="82" t="s">
        <v>3254</v>
      </c>
      <c r="G891" s="82" t="s">
        <v>3254</v>
      </c>
      <c r="H891" s="82" t="s">
        <v>3254</v>
      </c>
      <c r="I891" s="82" t="s">
        <v>423</v>
      </c>
    </row>
    <row r="892" spans="1:9">
      <c r="A892" s="81" t="s">
        <v>4657</v>
      </c>
      <c r="B892" s="82" t="s">
        <v>4622</v>
      </c>
      <c r="C892" s="82" t="s">
        <v>424</v>
      </c>
      <c r="D892" s="82" t="s">
        <v>3254</v>
      </c>
      <c r="E892" s="82" t="s">
        <v>3254</v>
      </c>
      <c r="F892" s="82" t="s">
        <v>3254</v>
      </c>
      <c r="G892" s="82" t="s">
        <v>3254</v>
      </c>
      <c r="H892" s="82" t="s">
        <v>3254</v>
      </c>
      <c r="I892" s="82" t="s">
        <v>424</v>
      </c>
    </row>
    <row r="893" spans="1:9">
      <c r="A893" s="81" t="s">
        <v>4658</v>
      </c>
      <c r="B893" s="82" t="s">
        <v>4622</v>
      </c>
      <c r="C893" s="82" t="s">
        <v>425</v>
      </c>
      <c r="D893" s="82" t="s">
        <v>3254</v>
      </c>
      <c r="E893" s="82" t="s">
        <v>3254</v>
      </c>
      <c r="F893" s="82" t="s">
        <v>3254</v>
      </c>
      <c r="G893" s="82" t="s">
        <v>3254</v>
      </c>
      <c r="H893" s="82" t="s">
        <v>3254</v>
      </c>
      <c r="I893" s="82" t="s">
        <v>425</v>
      </c>
    </row>
    <row r="894" spans="1:9">
      <c r="A894" s="81" t="s">
        <v>4659</v>
      </c>
      <c r="B894" s="82" t="s">
        <v>4622</v>
      </c>
      <c r="C894" s="82" t="s">
        <v>426</v>
      </c>
      <c r="D894" s="82" t="s">
        <v>3254</v>
      </c>
      <c r="E894" s="82" t="s">
        <v>3254</v>
      </c>
      <c r="F894" s="82" t="s">
        <v>3254</v>
      </c>
      <c r="G894" s="82" t="s">
        <v>3254</v>
      </c>
      <c r="H894" s="82" t="s">
        <v>3254</v>
      </c>
      <c r="I894" s="82" t="s">
        <v>426</v>
      </c>
    </row>
    <row r="895" spans="1:9" ht="36">
      <c r="A895" s="81" t="s">
        <v>4660</v>
      </c>
      <c r="B895" s="82" t="s">
        <v>4622</v>
      </c>
      <c r="C895" s="82" t="s">
        <v>426</v>
      </c>
      <c r="D895" s="82" t="s">
        <v>446</v>
      </c>
      <c r="E895" s="82" t="s">
        <v>3254</v>
      </c>
      <c r="F895" s="82" t="s">
        <v>3254</v>
      </c>
      <c r="G895" s="82" t="s">
        <v>3254</v>
      </c>
      <c r="H895" s="82" t="s">
        <v>3254</v>
      </c>
      <c r="I895" s="82" t="s">
        <v>446</v>
      </c>
    </row>
    <row r="896" spans="1:9" ht="36">
      <c r="A896" s="81" t="s">
        <v>4661</v>
      </c>
      <c r="B896" s="82" t="s">
        <v>4622</v>
      </c>
      <c r="C896" s="82" t="s">
        <v>427</v>
      </c>
      <c r="D896" s="82" t="s">
        <v>3254</v>
      </c>
      <c r="E896" s="82" t="s">
        <v>3254</v>
      </c>
      <c r="F896" s="82" t="s">
        <v>3254</v>
      </c>
      <c r="G896" s="82" t="s">
        <v>3254</v>
      </c>
      <c r="H896" s="82" t="s">
        <v>3254</v>
      </c>
      <c r="I896" s="82" t="s">
        <v>427</v>
      </c>
    </row>
    <row r="897" spans="1:9" ht="36">
      <c r="A897" s="81" t="s">
        <v>4662</v>
      </c>
      <c r="B897" s="82" t="s">
        <v>4622</v>
      </c>
      <c r="C897" s="82" t="s">
        <v>428</v>
      </c>
      <c r="D897" s="82" t="s">
        <v>3254</v>
      </c>
      <c r="E897" s="82" t="s">
        <v>3254</v>
      </c>
      <c r="F897" s="82" t="s">
        <v>3254</v>
      </c>
      <c r="G897" s="82" t="s">
        <v>3254</v>
      </c>
      <c r="H897" s="82" t="s">
        <v>3254</v>
      </c>
      <c r="I897" s="82" t="s">
        <v>428</v>
      </c>
    </row>
    <row r="898" spans="1:9" ht="36">
      <c r="A898" s="81" t="s">
        <v>4663</v>
      </c>
      <c r="B898" s="82" t="s">
        <v>4622</v>
      </c>
      <c r="C898" s="82" t="s">
        <v>429</v>
      </c>
      <c r="D898" s="82" t="s">
        <v>3254</v>
      </c>
      <c r="E898" s="82" t="s">
        <v>3254</v>
      </c>
      <c r="F898" s="82" t="s">
        <v>3254</v>
      </c>
      <c r="G898" s="82" t="s">
        <v>3254</v>
      </c>
      <c r="H898" s="82" t="s">
        <v>3254</v>
      </c>
      <c r="I898" s="82" t="s">
        <v>429</v>
      </c>
    </row>
    <row r="899" spans="1:9" ht="36">
      <c r="A899" s="81" t="s">
        <v>4664</v>
      </c>
      <c r="B899" s="82" t="s">
        <v>4622</v>
      </c>
      <c r="C899" s="82" t="s">
        <v>430</v>
      </c>
      <c r="D899" s="82" t="s">
        <v>3254</v>
      </c>
      <c r="E899" s="82" t="s">
        <v>3254</v>
      </c>
      <c r="F899" s="82" t="s">
        <v>3254</v>
      </c>
      <c r="G899" s="82" t="s">
        <v>3254</v>
      </c>
      <c r="H899" s="82" t="s">
        <v>3254</v>
      </c>
      <c r="I899" s="82" t="s">
        <v>430</v>
      </c>
    </row>
    <row r="900" spans="1:9">
      <c r="A900" s="81" t="s">
        <v>4665</v>
      </c>
      <c r="B900" s="82" t="s">
        <v>4622</v>
      </c>
      <c r="C900" s="82" t="s">
        <v>431</v>
      </c>
      <c r="D900" s="82" t="s">
        <v>3254</v>
      </c>
      <c r="E900" s="82" t="s">
        <v>3254</v>
      </c>
      <c r="F900" s="82" t="s">
        <v>3254</v>
      </c>
      <c r="G900" s="82" t="s">
        <v>3254</v>
      </c>
      <c r="H900" s="82" t="s">
        <v>3254</v>
      </c>
      <c r="I900" s="82" t="s">
        <v>431</v>
      </c>
    </row>
    <row r="901" spans="1:9" ht="36">
      <c r="A901" s="81" t="s">
        <v>4666</v>
      </c>
      <c r="B901" s="82" t="s">
        <v>4622</v>
      </c>
      <c r="C901" s="82" t="s">
        <v>431</v>
      </c>
      <c r="D901" s="82" t="s">
        <v>447</v>
      </c>
      <c r="E901" s="82" t="s">
        <v>3254</v>
      </c>
      <c r="F901" s="82" t="s">
        <v>3254</v>
      </c>
      <c r="G901" s="82" t="s">
        <v>3254</v>
      </c>
      <c r="H901" s="82" t="s">
        <v>3254</v>
      </c>
      <c r="I901" s="82" t="s">
        <v>447</v>
      </c>
    </row>
    <row r="902" spans="1:9" ht="36">
      <c r="A902" s="81" t="s">
        <v>4667</v>
      </c>
      <c r="B902" s="82" t="s">
        <v>4622</v>
      </c>
      <c r="C902" s="82" t="s">
        <v>431</v>
      </c>
      <c r="D902" s="82" t="s">
        <v>448</v>
      </c>
      <c r="E902" s="82" t="s">
        <v>3254</v>
      </c>
      <c r="F902" s="82" t="s">
        <v>3254</v>
      </c>
      <c r="G902" s="82" t="s">
        <v>3254</v>
      </c>
      <c r="H902" s="82" t="s">
        <v>3254</v>
      </c>
      <c r="I902" s="82" t="s">
        <v>448</v>
      </c>
    </row>
    <row r="903" spans="1:9" ht="36">
      <c r="A903" s="81" t="s">
        <v>4668</v>
      </c>
      <c r="B903" s="82" t="s">
        <v>4622</v>
      </c>
      <c r="C903" s="82" t="s">
        <v>431</v>
      </c>
      <c r="D903" s="82" t="s">
        <v>449</v>
      </c>
      <c r="E903" s="82" t="s">
        <v>3254</v>
      </c>
      <c r="F903" s="82" t="s">
        <v>3254</v>
      </c>
      <c r="G903" s="82" t="s">
        <v>3254</v>
      </c>
      <c r="H903" s="82" t="s">
        <v>3254</v>
      </c>
      <c r="I903" s="82" t="s">
        <v>449</v>
      </c>
    </row>
    <row r="904" spans="1:9" ht="36">
      <c r="A904" s="81" t="s">
        <v>4669</v>
      </c>
      <c r="B904" s="82" t="s">
        <v>4622</v>
      </c>
      <c r="C904" s="82" t="s">
        <v>431</v>
      </c>
      <c r="D904" s="82" t="s">
        <v>450</v>
      </c>
      <c r="E904" s="82" t="s">
        <v>3254</v>
      </c>
      <c r="F904" s="82" t="s">
        <v>3254</v>
      </c>
      <c r="G904" s="82" t="s">
        <v>3254</v>
      </c>
      <c r="H904" s="82" t="s">
        <v>3254</v>
      </c>
      <c r="I904" s="82" t="s">
        <v>450</v>
      </c>
    </row>
    <row r="905" spans="1:9" ht="54">
      <c r="A905" s="81" t="s">
        <v>4670</v>
      </c>
      <c r="B905" s="82" t="s">
        <v>4622</v>
      </c>
      <c r="C905" s="82" t="s">
        <v>431</v>
      </c>
      <c r="D905" s="82" t="s">
        <v>451</v>
      </c>
      <c r="E905" s="82" t="s">
        <v>3254</v>
      </c>
      <c r="F905" s="82" t="s">
        <v>3254</v>
      </c>
      <c r="G905" s="82" t="s">
        <v>3254</v>
      </c>
      <c r="H905" s="82" t="s">
        <v>3254</v>
      </c>
      <c r="I905" s="82" t="s">
        <v>451</v>
      </c>
    </row>
    <row r="906" spans="1:9" ht="36">
      <c r="A906" s="81" t="s">
        <v>4671</v>
      </c>
      <c r="B906" s="82" t="s">
        <v>4622</v>
      </c>
      <c r="C906" s="82" t="s">
        <v>432</v>
      </c>
      <c r="D906" s="82" t="s">
        <v>3254</v>
      </c>
      <c r="E906" s="82" t="s">
        <v>3254</v>
      </c>
      <c r="F906" s="82" t="s">
        <v>3254</v>
      </c>
      <c r="G906" s="82" t="s">
        <v>3254</v>
      </c>
      <c r="H906" s="82" t="s">
        <v>3254</v>
      </c>
      <c r="I906" s="82" t="s">
        <v>432</v>
      </c>
    </row>
    <row r="907" spans="1:9">
      <c r="A907" s="81" t="s">
        <v>4672</v>
      </c>
      <c r="B907" s="82" t="s">
        <v>4622</v>
      </c>
      <c r="C907" s="82" t="s">
        <v>433</v>
      </c>
      <c r="D907" s="82" t="s">
        <v>3254</v>
      </c>
      <c r="E907" s="82" t="s">
        <v>3254</v>
      </c>
      <c r="F907" s="82" t="s">
        <v>3254</v>
      </c>
      <c r="G907" s="82" t="s">
        <v>3254</v>
      </c>
      <c r="H907" s="82" t="s">
        <v>3254</v>
      </c>
      <c r="I907" s="82" t="s">
        <v>433</v>
      </c>
    </row>
    <row r="908" spans="1:9" ht="36">
      <c r="A908" s="81" t="s">
        <v>4673</v>
      </c>
      <c r="B908" s="82" t="s">
        <v>4622</v>
      </c>
      <c r="C908" s="82" t="s">
        <v>434</v>
      </c>
      <c r="D908" s="82" t="s">
        <v>3254</v>
      </c>
      <c r="E908" s="82" t="s">
        <v>3254</v>
      </c>
      <c r="F908" s="82" t="s">
        <v>3254</v>
      </c>
      <c r="G908" s="82" t="s">
        <v>3254</v>
      </c>
      <c r="H908" s="82" t="s">
        <v>3254</v>
      </c>
      <c r="I908" s="82" t="s">
        <v>434</v>
      </c>
    </row>
    <row r="909" spans="1:9" ht="36">
      <c r="A909" s="81" t="s">
        <v>4674</v>
      </c>
      <c r="B909" s="82" t="s">
        <v>4622</v>
      </c>
      <c r="C909" s="82" t="s">
        <v>435</v>
      </c>
      <c r="D909" s="82" t="s">
        <v>3254</v>
      </c>
      <c r="E909" s="82" t="s">
        <v>3254</v>
      </c>
      <c r="F909" s="82" t="s">
        <v>3254</v>
      </c>
      <c r="G909" s="82" t="s">
        <v>3254</v>
      </c>
      <c r="H909" s="82" t="s">
        <v>3254</v>
      </c>
      <c r="I909" s="82" t="s">
        <v>435</v>
      </c>
    </row>
    <row r="910" spans="1:9">
      <c r="A910" s="81" t="s">
        <v>4675</v>
      </c>
      <c r="B910" s="82" t="s">
        <v>4622</v>
      </c>
      <c r="C910" s="82" t="s">
        <v>436</v>
      </c>
      <c r="D910" s="82" t="s">
        <v>3254</v>
      </c>
      <c r="E910" s="82" t="s">
        <v>3254</v>
      </c>
      <c r="F910" s="82" t="s">
        <v>3254</v>
      </c>
      <c r="G910" s="82" t="s">
        <v>3254</v>
      </c>
      <c r="H910" s="82" t="s">
        <v>3254</v>
      </c>
      <c r="I910" s="82" t="s">
        <v>436</v>
      </c>
    </row>
    <row r="911" spans="1:9" ht="36">
      <c r="A911" s="81" t="s">
        <v>4676</v>
      </c>
      <c r="B911" s="82" t="s">
        <v>4622</v>
      </c>
      <c r="C911" s="82" t="s">
        <v>437</v>
      </c>
      <c r="D911" s="82" t="s">
        <v>3254</v>
      </c>
      <c r="E911" s="82" t="s">
        <v>3254</v>
      </c>
      <c r="F911" s="82" t="s">
        <v>3254</v>
      </c>
      <c r="G911" s="82" t="s">
        <v>3254</v>
      </c>
      <c r="H911" s="82" t="s">
        <v>3254</v>
      </c>
      <c r="I911" s="82" t="s">
        <v>437</v>
      </c>
    </row>
    <row r="912" spans="1:9" ht="72">
      <c r="A912" s="81" t="s">
        <v>4677</v>
      </c>
      <c r="B912" s="82" t="s">
        <v>4622</v>
      </c>
      <c r="C912" s="82" t="s">
        <v>438</v>
      </c>
      <c r="D912" s="82" t="s">
        <v>3254</v>
      </c>
      <c r="E912" s="82" t="s">
        <v>3254</v>
      </c>
      <c r="F912" s="82" t="s">
        <v>3254</v>
      </c>
      <c r="G912" s="82" t="s">
        <v>3254</v>
      </c>
      <c r="H912" s="82" t="s">
        <v>3254</v>
      </c>
      <c r="I912" s="82" t="s">
        <v>438</v>
      </c>
    </row>
    <row r="913" spans="1:9">
      <c r="A913" s="81" t="s">
        <v>4678</v>
      </c>
      <c r="B913" s="82" t="s">
        <v>4679</v>
      </c>
      <c r="C913" s="82" t="s">
        <v>3254</v>
      </c>
      <c r="D913" s="82" t="s">
        <v>3254</v>
      </c>
      <c r="E913" s="82" t="s">
        <v>3254</v>
      </c>
      <c r="F913" s="82" t="s">
        <v>3254</v>
      </c>
      <c r="G913" s="82" t="s">
        <v>3254</v>
      </c>
      <c r="H913" s="82" t="s">
        <v>3254</v>
      </c>
      <c r="I913" s="82" t="s">
        <v>4680</v>
      </c>
    </row>
    <row r="914" spans="1:9" ht="36">
      <c r="A914" s="81" t="s">
        <v>4681</v>
      </c>
      <c r="B914" s="82" t="s">
        <v>4679</v>
      </c>
      <c r="C914" s="82" t="s">
        <v>355</v>
      </c>
      <c r="D914" s="82" t="s">
        <v>3254</v>
      </c>
      <c r="E914" s="82" t="s">
        <v>3254</v>
      </c>
      <c r="F914" s="82" t="s">
        <v>3254</v>
      </c>
      <c r="G914" s="82" t="s">
        <v>3254</v>
      </c>
      <c r="H914" s="82" t="s">
        <v>3254</v>
      </c>
      <c r="I914" s="82" t="s">
        <v>355</v>
      </c>
    </row>
    <row r="915" spans="1:9" ht="36">
      <c r="A915" s="81" t="s">
        <v>4682</v>
      </c>
      <c r="B915" s="82" t="s">
        <v>4679</v>
      </c>
      <c r="C915" s="82" t="s">
        <v>355</v>
      </c>
      <c r="D915" s="82" t="s">
        <v>360</v>
      </c>
      <c r="E915" s="82" t="s">
        <v>3254</v>
      </c>
      <c r="F915" s="82" t="s">
        <v>3254</v>
      </c>
      <c r="G915" s="82" t="s">
        <v>3254</v>
      </c>
      <c r="H915" s="82" t="s">
        <v>3254</v>
      </c>
      <c r="I915" s="82" t="s">
        <v>360</v>
      </c>
    </row>
    <row r="916" spans="1:9" ht="36">
      <c r="A916" s="81" t="s">
        <v>4683</v>
      </c>
      <c r="B916" s="82" t="s">
        <v>4679</v>
      </c>
      <c r="C916" s="82" t="s">
        <v>355</v>
      </c>
      <c r="D916" s="82" t="s">
        <v>361</v>
      </c>
      <c r="E916" s="82" t="s">
        <v>3254</v>
      </c>
      <c r="F916" s="82" t="s">
        <v>3254</v>
      </c>
      <c r="G916" s="82" t="s">
        <v>3254</v>
      </c>
      <c r="H916" s="82" t="s">
        <v>3254</v>
      </c>
      <c r="I916" s="82" t="s">
        <v>361</v>
      </c>
    </row>
    <row r="917" spans="1:9" ht="54">
      <c r="A917" s="81" t="s">
        <v>4684</v>
      </c>
      <c r="B917" s="82" t="s">
        <v>4679</v>
      </c>
      <c r="C917" s="82" t="s">
        <v>355</v>
      </c>
      <c r="D917" s="82" t="s">
        <v>365</v>
      </c>
      <c r="E917" s="82" t="s">
        <v>3254</v>
      </c>
      <c r="F917" s="82" t="s">
        <v>3254</v>
      </c>
      <c r="G917" s="82" t="s">
        <v>3254</v>
      </c>
      <c r="H917" s="82" t="s">
        <v>3254</v>
      </c>
      <c r="I917" s="82" t="s">
        <v>365</v>
      </c>
    </row>
    <row r="918" spans="1:9" ht="36">
      <c r="A918" s="81" t="s">
        <v>4685</v>
      </c>
      <c r="B918" s="82" t="s">
        <v>4679</v>
      </c>
      <c r="C918" s="82" t="s">
        <v>355</v>
      </c>
      <c r="D918" s="82" t="s">
        <v>362</v>
      </c>
      <c r="E918" s="82" t="s">
        <v>3254</v>
      </c>
      <c r="F918" s="82" t="s">
        <v>3254</v>
      </c>
      <c r="G918" s="82" t="s">
        <v>3254</v>
      </c>
      <c r="H918" s="82" t="s">
        <v>3254</v>
      </c>
      <c r="I918" s="82" t="s">
        <v>362</v>
      </c>
    </row>
    <row r="919" spans="1:9" ht="36">
      <c r="A919" s="81" t="s">
        <v>4686</v>
      </c>
      <c r="B919" s="82" t="s">
        <v>4679</v>
      </c>
      <c r="C919" s="82" t="s">
        <v>355</v>
      </c>
      <c r="D919" s="82" t="s">
        <v>363</v>
      </c>
      <c r="E919" s="82" t="s">
        <v>3254</v>
      </c>
      <c r="F919" s="82" t="s">
        <v>3254</v>
      </c>
      <c r="G919" s="82" t="s">
        <v>3254</v>
      </c>
      <c r="H919" s="82" t="s">
        <v>3254</v>
      </c>
      <c r="I919" s="82" t="s">
        <v>363</v>
      </c>
    </row>
    <row r="920" spans="1:9" ht="36">
      <c r="A920" s="81" t="s">
        <v>4687</v>
      </c>
      <c r="B920" s="82" t="s">
        <v>4679</v>
      </c>
      <c r="C920" s="82" t="s">
        <v>355</v>
      </c>
      <c r="D920" s="82" t="s">
        <v>364</v>
      </c>
      <c r="E920" s="82" t="s">
        <v>3254</v>
      </c>
      <c r="F920" s="82" t="s">
        <v>3254</v>
      </c>
      <c r="G920" s="82" t="s">
        <v>3254</v>
      </c>
      <c r="H920" s="82" t="s">
        <v>3254</v>
      </c>
      <c r="I920" s="82" t="s">
        <v>364</v>
      </c>
    </row>
    <row r="921" spans="1:9">
      <c r="A921" s="81" t="s">
        <v>4688</v>
      </c>
      <c r="B921" s="82" t="s">
        <v>4679</v>
      </c>
      <c r="C921" s="82" t="s">
        <v>356</v>
      </c>
      <c r="D921" s="82" t="s">
        <v>3254</v>
      </c>
      <c r="E921" s="82" t="s">
        <v>3254</v>
      </c>
      <c r="F921" s="82" t="s">
        <v>3254</v>
      </c>
      <c r="G921" s="82" t="s">
        <v>3254</v>
      </c>
      <c r="H921" s="82" t="s">
        <v>3254</v>
      </c>
      <c r="I921" s="82" t="s">
        <v>356</v>
      </c>
    </row>
    <row r="922" spans="1:9">
      <c r="A922" s="81" t="s">
        <v>4689</v>
      </c>
      <c r="B922" s="82" t="s">
        <v>4679</v>
      </c>
      <c r="C922" s="82" t="s">
        <v>357</v>
      </c>
      <c r="D922" s="82" t="s">
        <v>3254</v>
      </c>
      <c r="E922" s="82" t="s">
        <v>3254</v>
      </c>
      <c r="F922" s="82" t="s">
        <v>3254</v>
      </c>
      <c r="G922" s="82" t="s">
        <v>3254</v>
      </c>
      <c r="H922" s="82" t="s">
        <v>3254</v>
      </c>
      <c r="I922" s="82" t="s">
        <v>357</v>
      </c>
    </row>
    <row r="923" spans="1:9">
      <c r="A923" s="81" t="s">
        <v>4690</v>
      </c>
      <c r="B923" s="82" t="s">
        <v>4679</v>
      </c>
      <c r="C923" s="82" t="s">
        <v>358</v>
      </c>
      <c r="D923" s="82" t="s">
        <v>3254</v>
      </c>
      <c r="E923" s="82" t="s">
        <v>3254</v>
      </c>
      <c r="F923" s="82" t="s">
        <v>3254</v>
      </c>
      <c r="G923" s="82" t="s">
        <v>3254</v>
      </c>
      <c r="H923" s="82" t="s">
        <v>3254</v>
      </c>
      <c r="I923" s="82" t="s">
        <v>358</v>
      </c>
    </row>
    <row r="924" spans="1:9">
      <c r="A924" s="81" t="s">
        <v>4691</v>
      </c>
      <c r="B924" s="82" t="s">
        <v>4679</v>
      </c>
      <c r="C924" s="82" t="s">
        <v>359</v>
      </c>
      <c r="D924" s="82" t="s">
        <v>3254</v>
      </c>
      <c r="E924" s="82" t="s">
        <v>3254</v>
      </c>
      <c r="F924" s="82" t="s">
        <v>3254</v>
      </c>
      <c r="G924" s="82" t="s">
        <v>3254</v>
      </c>
      <c r="H924" s="82" t="s">
        <v>3254</v>
      </c>
      <c r="I924" s="82" t="s">
        <v>359</v>
      </c>
    </row>
    <row r="925" spans="1:9">
      <c r="A925" s="81" t="s">
        <v>4692</v>
      </c>
      <c r="B925" s="82" t="s">
        <v>4693</v>
      </c>
      <c r="C925" s="82" t="s">
        <v>3254</v>
      </c>
      <c r="D925" s="82" t="s">
        <v>3254</v>
      </c>
      <c r="E925" s="82" t="s">
        <v>3254</v>
      </c>
      <c r="F925" s="82" t="s">
        <v>3254</v>
      </c>
      <c r="G925" s="82" t="s">
        <v>3254</v>
      </c>
      <c r="H925" s="82" t="s">
        <v>3254</v>
      </c>
      <c r="I925" s="82" t="s">
        <v>4694</v>
      </c>
    </row>
    <row r="926" spans="1:9">
      <c r="A926" s="81" t="s">
        <v>4695</v>
      </c>
      <c r="B926" s="82" t="s">
        <v>4693</v>
      </c>
      <c r="C926" s="82" t="s">
        <v>91</v>
      </c>
      <c r="D926" s="82" t="s">
        <v>3254</v>
      </c>
      <c r="E926" s="82" t="s">
        <v>3254</v>
      </c>
      <c r="F926" s="82" t="s">
        <v>3254</v>
      </c>
      <c r="G926" s="82" t="s">
        <v>3254</v>
      </c>
      <c r="H926" s="82" t="s">
        <v>3254</v>
      </c>
      <c r="I926" s="82" t="s">
        <v>91</v>
      </c>
    </row>
    <row r="927" spans="1:9">
      <c r="A927" s="81" t="s">
        <v>4696</v>
      </c>
      <c r="B927" s="82" t="s">
        <v>4693</v>
      </c>
      <c r="C927" s="82" t="s">
        <v>91</v>
      </c>
      <c r="D927" s="82" t="s">
        <v>93</v>
      </c>
      <c r="E927" s="82" t="s">
        <v>3254</v>
      </c>
      <c r="F927" s="82" t="s">
        <v>3254</v>
      </c>
      <c r="G927" s="82" t="s">
        <v>3254</v>
      </c>
      <c r="H927" s="82" t="s">
        <v>3254</v>
      </c>
      <c r="I927" s="82" t="s">
        <v>93</v>
      </c>
    </row>
    <row r="928" spans="1:9">
      <c r="A928" s="81" t="s">
        <v>4697</v>
      </c>
      <c r="B928" s="82" t="s">
        <v>4693</v>
      </c>
      <c r="C928" s="82" t="s">
        <v>91</v>
      </c>
      <c r="D928" s="82" t="s">
        <v>94</v>
      </c>
      <c r="E928" s="82" t="s">
        <v>3254</v>
      </c>
      <c r="F928" s="82" t="s">
        <v>3254</v>
      </c>
      <c r="G928" s="82" t="s">
        <v>3254</v>
      </c>
      <c r="H928" s="82" t="s">
        <v>3254</v>
      </c>
      <c r="I928" s="82" t="s">
        <v>94</v>
      </c>
    </row>
    <row r="929" spans="1:9" ht="36">
      <c r="A929" s="81" t="s">
        <v>4698</v>
      </c>
      <c r="B929" s="82" t="s">
        <v>4693</v>
      </c>
      <c r="C929" s="82" t="s">
        <v>92</v>
      </c>
      <c r="D929" s="82" t="s">
        <v>3254</v>
      </c>
      <c r="E929" s="82" t="s">
        <v>3254</v>
      </c>
      <c r="F929" s="82" t="s">
        <v>3254</v>
      </c>
      <c r="G929" s="82" t="s">
        <v>3254</v>
      </c>
      <c r="H929" s="82" t="s">
        <v>3254</v>
      </c>
      <c r="I929" s="82" t="s">
        <v>92</v>
      </c>
    </row>
    <row r="930" spans="1:9">
      <c r="A930" s="81" t="s">
        <v>4699</v>
      </c>
      <c r="B930" s="82" t="s">
        <v>4700</v>
      </c>
      <c r="C930" s="82" t="s">
        <v>3254</v>
      </c>
      <c r="D930" s="82" t="s">
        <v>3254</v>
      </c>
      <c r="E930" s="82" t="s">
        <v>3254</v>
      </c>
      <c r="F930" s="82" t="s">
        <v>3254</v>
      </c>
      <c r="G930" s="82" t="s">
        <v>3254</v>
      </c>
      <c r="H930" s="82" t="s">
        <v>3254</v>
      </c>
      <c r="I930" s="82" t="s">
        <v>4701</v>
      </c>
    </row>
    <row r="931" spans="1:9" ht="36">
      <c r="A931" s="81" t="s">
        <v>4702</v>
      </c>
      <c r="B931" s="82" t="s">
        <v>4700</v>
      </c>
      <c r="C931" s="82" t="s">
        <v>53</v>
      </c>
      <c r="D931" s="82" t="s">
        <v>3254</v>
      </c>
      <c r="E931" s="82" t="s">
        <v>3254</v>
      </c>
      <c r="F931" s="82" t="s">
        <v>3254</v>
      </c>
      <c r="G931" s="82" t="s">
        <v>3254</v>
      </c>
      <c r="H931" s="82" t="s">
        <v>3254</v>
      </c>
      <c r="I931" s="82" t="s">
        <v>53</v>
      </c>
    </row>
    <row r="932" spans="1:9" ht="36">
      <c r="A932" s="81" t="s">
        <v>4703</v>
      </c>
      <c r="B932" s="82" t="s">
        <v>4700</v>
      </c>
      <c r="C932" s="82" t="s">
        <v>54</v>
      </c>
      <c r="D932" s="82" t="s">
        <v>3254</v>
      </c>
      <c r="E932" s="82" t="s">
        <v>3254</v>
      </c>
      <c r="F932" s="82" t="s">
        <v>3254</v>
      </c>
      <c r="G932" s="82" t="s">
        <v>3254</v>
      </c>
      <c r="H932" s="82" t="s">
        <v>3254</v>
      </c>
      <c r="I932" s="82" t="s">
        <v>54</v>
      </c>
    </row>
    <row r="933" spans="1:9" ht="36">
      <c r="A933" s="81" t="s">
        <v>4704</v>
      </c>
      <c r="B933" s="82" t="s">
        <v>4700</v>
      </c>
      <c r="C933" s="82" t="s">
        <v>4705</v>
      </c>
      <c r="D933" s="82" t="s">
        <v>3254</v>
      </c>
      <c r="E933" s="82" t="s">
        <v>3254</v>
      </c>
      <c r="F933" s="82" t="s">
        <v>3254</v>
      </c>
      <c r="G933" s="82" t="s">
        <v>3254</v>
      </c>
      <c r="H933" s="82" t="s">
        <v>3254</v>
      </c>
      <c r="I933" s="82" t="s">
        <v>4705</v>
      </c>
    </row>
    <row r="934" spans="1:9">
      <c r="A934" s="81" t="s">
        <v>4706</v>
      </c>
      <c r="B934" s="82" t="s">
        <v>4700</v>
      </c>
      <c r="C934" s="82" t="s">
        <v>55</v>
      </c>
      <c r="D934" s="82" t="s">
        <v>3254</v>
      </c>
      <c r="E934" s="82" t="s">
        <v>3254</v>
      </c>
      <c r="F934" s="82" t="s">
        <v>3254</v>
      </c>
      <c r="G934" s="82" t="s">
        <v>3254</v>
      </c>
      <c r="H934" s="82" t="s">
        <v>3254</v>
      </c>
      <c r="I934" s="82" t="s">
        <v>55</v>
      </c>
    </row>
    <row r="935" spans="1:9" ht="36">
      <c r="A935" s="81" t="s">
        <v>4707</v>
      </c>
      <c r="B935" s="82" t="s">
        <v>4700</v>
      </c>
      <c r="C935" s="82" t="s">
        <v>56</v>
      </c>
      <c r="D935" s="82" t="s">
        <v>3254</v>
      </c>
      <c r="E935" s="82" t="s">
        <v>3254</v>
      </c>
      <c r="F935" s="82" t="s">
        <v>3254</v>
      </c>
      <c r="G935" s="82" t="s">
        <v>3254</v>
      </c>
      <c r="H935" s="82" t="s">
        <v>3254</v>
      </c>
      <c r="I935" s="82" t="s">
        <v>56</v>
      </c>
    </row>
    <row r="936" spans="1:9" ht="36">
      <c r="A936" s="81" t="s">
        <v>4708</v>
      </c>
      <c r="B936" s="82" t="s">
        <v>4700</v>
      </c>
      <c r="C936" s="82" t="s">
        <v>57</v>
      </c>
      <c r="D936" s="82" t="s">
        <v>3254</v>
      </c>
      <c r="E936" s="82" t="s">
        <v>3254</v>
      </c>
      <c r="F936" s="82" t="s">
        <v>3254</v>
      </c>
      <c r="G936" s="82" t="s">
        <v>3254</v>
      </c>
      <c r="H936" s="82" t="s">
        <v>3254</v>
      </c>
      <c r="I936" s="82" t="s">
        <v>57</v>
      </c>
    </row>
    <row r="937" spans="1:9" ht="36">
      <c r="A937" s="81" t="s">
        <v>4709</v>
      </c>
      <c r="B937" s="82" t="s">
        <v>4700</v>
      </c>
      <c r="C937" s="82" t="s">
        <v>58</v>
      </c>
      <c r="D937" s="82" t="s">
        <v>3254</v>
      </c>
      <c r="E937" s="82" t="s">
        <v>3254</v>
      </c>
      <c r="F937" s="82" t="s">
        <v>3254</v>
      </c>
      <c r="G937" s="82" t="s">
        <v>3254</v>
      </c>
      <c r="H937" s="82" t="s">
        <v>3254</v>
      </c>
      <c r="I937" s="82" t="s">
        <v>58</v>
      </c>
    </row>
    <row r="938" spans="1:9" ht="36">
      <c r="A938" s="81" t="s">
        <v>4710</v>
      </c>
      <c r="B938" s="82" t="s">
        <v>4700</v>
      </c>
      <c r="C938" s="82" t="s">
        <v>58</v>
      </c>
      <c r="D938" s="82" t="s">
        <v>59</v>
      </c>
      <c r="E938" s="82" t="s">
        <v>3254</v>
      </c>
      <c r="F938" s="82" t="s">
        <v>3254</v>
      </c>
      <c r="G938" s="82" t="s">
        <v>3254</v>
      </c>
      <c r="H938" s="82" t="s">
        <v>3254</v>
      </c>
      <c r="I938" s="82" t="s">
        <v>59</v>
      </c>
    </row>
    <row r="939" spans="1:9" ht="36">
      <c r="A939" s="81" t="s">
        <v>4711</v>
      </c>
      <c r="B939" s="82" t="s">
        <v>4700</v>
      </c>
      <c r="C939" s="82" t="s">
        <v>58</v>
      </c>
      <c r="D939" s="82" t="s">
        <v>60</v>
      </c>
      <c r="E939" s="82" t="s">
        <v>3254</v>
      </c>
      <c r="F939" s="82" t="s">
        <v>3254</v>
      </c>
      <c r="G939" s="82" t="s">
        <v>3254</v>
      </c>
      <c r="H939" s="82" t="s">
        <v>3254</v>
      </c>
      <c r="I939" s="82" t="s">
        <v>60</v>
      </c>
    </row>
    <row r="940" spans="1:9">
      <c r="A940" s="81" t="s">
        <v>4712</v>
      </c>
      <c r="B940" s="82" t="s">
        <v>4713</v>
      </c>
      <c r="C940" s="82" t="s">
        <v>3254</v>
      </c>
      <c r="D940" s="82" t="s">
        <v>3254</v>
      </c>
      <c r="E940" s="82" t="s">
        <v>3254</v>
      </c>
      <c r="F940" s="82" t="s">
        <v>3254</v>
      </c>
      <c r="G940" s="82" t="s">
        <v>3254</v>
      </c>
      <c r="H940" s="82" t="s">
        <v>3254</v>
      </c>
      <c r="I940" s="82" t="s">
        <v>4714</v>
      </c>
    </row>
    <row r="941" spans="1:9">
      <c r="A941" s="81" t="s">
        <v>4715</v>
      </c>
      <c r="B941" s="82" t="s">
        <v>4713</v>
      </c>
      <c r="C941" s="82" t="s">
        <v>285</v>
      </c>
      <c r="D941" s="82" t="s">
        <v>3254</v>
      </c>
      <c r="E941" s="82" t="s">
        <v>3254</v>
      </c>
      <c r="F941" s="82" t="s">
        <v>3254</v>
      </c>
      <c r="G941" s="82" t="s">
        <v>3254</v>
      </c>
      <c r="H941" s="82" t="s">
        <v>3254</v>
      </c>
      <c r="I941" s="82" t="s">
        <v>285</v>
      </c>
    </row>
    <row r="942" spans="1:9" ht="36">
      <c r="A942" s="81" t="s">
        <v>4716</v>
      </c>
      <c r="B942" s="82" t="s">
        <v>4713</v>
      </c>
      <c r="C942" s="82" t="s">
        <v>285</v>
      </c>
      <c r="D942" s="82" t="s">
        <v>289</v>
      </c>
      <c r="E942" s="82" t="s">
        <v>3254</v>
      </c>
      <c r="F942" s="82" t="s">
        <v>3254</v>
      </c>
      <c r="G942" s="82" t="s">
        <v>3254</v>
      </c>
      <c r="H942" s="82" t="s">
        <v>3254</v>
      </c>
      <c r="I942" s="82" t="s">
        <v>289</v>
      </c>
    </row>
    <row r="943" spans="1:9" ht="54">
      <c r="A943" s="81" t="s">
        <v>4717</v>
      </c>
      <c r="B943" s="82" t="s">
        <v>4713</v>
      </c>
      <c r="C943" s="82" t="s">
        <v>285</v>
      </c>
      <c r="D943" s="82" t="s">
        <v>290</v>
      </c>
      <c r="E943" s="82" t="s">
        <v>3254</v>
      </c>
      <c r="F943" s="82" t="s">
        <v>3254</v>
      </c>
      <c r="G943" s="82" t="s">
        <v>3254</v>
      </c>
      <c r="H943" s="82" t="s">
        <v>3254</v>
      </c>
      <c r="I943" s="82" t="s">
        <v>290</v>
      </c>
    </row>
    <row r="944" spans="1:9" ht="72">
      <c r="A944" s="81" t="s">
        <v>4718</v>
      </c>
      <c r="B944" s="82" t="s">
        <v>4713</v>
      </c>
      <c r="C944" s="82" t="s">
        <v>285</v>
      </c>
      <c r="D944" s="82" t="s">
        <v>291</v>
      </c>
      <c r="E944" s="82" t="s">
        <v>3254</v>
      </c>
      <c r="F944" s="82" t="s">
        <v>3254</v>
      </c>
      <c r="G944" s="82" t="s">
        <v>3254</v>
      </c>
      <c r="H944" s="82" t="s">
        <v>3254</v>
      </c>
      <c r="I944" s="82" t="s">
        <v>291</v>
      </c>
    </row>
    <row r="945" spans="1:9" ht="36">
      <c r="A945" s="81" t="s">
        <v>4719</v>
      </c>
      <c r="B945" s="82" t="s">
        <v>4713</v>
      </c>
      <c r="C945" s="82" t="s">
        <v>285</v>
      </c>
      <c r="D945" s="82" t="s">
        <v>292</v>
      </c>
      <c r="E945" s="82" t="s">
        <v>3254</v>
      </c>
      <c r="F945" s="82" t="s">
        <v>3254</v>
      </c>
      <c r="G945" s="82" t="s">
        <v>3254</v>
      </c>
      <c r="H945" s="82" t="s">
        <v>3254</v>
      </c>
      <c r="I945" s="82" t="s">
        <v>292</v>
      </c>
    </row>
    <row r="946" spans="1:9" ht="36">
      <c r="A946" s="81" t="s">
        <v>4720</v>
      </c>
      <c r="B946" s="82" t="s">
        <v>4713</v>
      </c>
      <c r="C946" s="82" t="s">
        <v>285</v>
      </c>
      <c r="D946" s="82" t="s">
        <v>293</v>
      </c>
      <c r="E946" s="82" t="s">
        <v>3254</v>
      </c>
      <c r="F946" s="82" t="s">
        <v>3254</v>
      </c>
      <c r="G946" s="82" t="s">
        <v>3254</v>
      </c>
      <c r="H946" s="82" t="s">
        <v>3254</v>
      </c>
      <c r="I946" s="82" t="s">
        <v>293</v>
      </c>
    </row>
    <row r="947" spans="1:9" ht="36">
      <c r="A947" s="81" t="s">
        <v>4721</v>
      </c>
      <c r="B947" s="82" t="s">
        <v>4713</v>
      </c>
      <c r="C947" s="82" t="s">
        <v>285</v>
      </c>
      <c r="D947" s="82" t="s">
        <v>294</v>
      </c>
      <c r="E947" s="82" t="s">
        <v>3254</v>
      </c>
      <c r="F947" s="82" t="s">
        <v>3254</v>
      </c>
      <c r="G947" s="82" t="s">
        <v>3254</v>
      </c>
      <c r="H947" s="82" t="s">
        <v>3254</v>
      </c>
      <c r="I947" s="82" t="s">
        <v>294</v>
      </c>
    </row>
    <row r="948" spans="1:9" ht="36">
      <c r="A948" s="81" t="s">
        <v>4722</v>
      </c>
      <c r="B948" s="82" t="s">
        <v>4713</v>
      </c>
      <c r="C948" s="82" t="s">
        <v>285</v>
      </c>
      <c r="D948" s="82" t="s">
        <v>295</v>
      </c>
      <c r="E948" s="82" t="s">
        <v>3254</v>
      </c>
      <c r="F948" s="82" t="s">
        <v>3254</v>
      </c>
      <c r="G948" s="82" t="s">
        <v>3254</v>
      </c>
      <c r="H948" s="82" t="s">
        <v>3254</v>
      </c>
      <c r="I948" s="82" t="s">
        <v>295</v>
      </c>
    </row>
    <row r="949" spans="1:9" ht="54">
      <c r="A949" s="81" t="s">
        <v>4723</v>
      </c>
      <c r="B949" s="82" t="s">
        <v>4713</v>
      </c>
      <c r="C949" s="82" t="s">
        <v>285</v>
      </c>
      <c r="D949" s="82" t="s">
        <v>296</v>
      </c>
      <c r="E949" s="82" t="s">
        <v>3254</v>
      </c>
      <c r="F949" s="82" t="s">
        <v>3254</v>
      </c>
      <c r="G949" s="82" t="s">
        <v>3254</v>
      </c>
      <c r="H949" s="82" t="s">
        <v>3254</v>
      </c>
      <c r="I949" s="82" t="s">
        <v>296</v>
      </c>
    </row>
    <row r="950" spans="1:9" ht="36">
      <c r="A950" s="81" t="s">
        <v>4724</v>
      </c>
      <c r="B950" s="82" t="s">
        <v>4713</v>
      </c>
      <c r="C950" s="82" t="s">
        <v>285</v>
      </c>
      <c r="D950" s="82" t="s">
        <v>297</v>
      </c>
      <c r="E950" s="82" t="s">
        <v>3254</v>
      </c>
      <c r="F950" s="82" t="s">
        <v>3254</v>
      </c>
      <c r="G950" s="82" t="s">
        <v>3254</v>
      </c>
      <c r="H950" s="82" t="s">
        <v>3254</v>
      </c>
      <c r="I950" s="82" t="s">
        <v>297</v>
      </c>
    </row>
    <row r="951" spans="1:9" ht="36">
      <c r="A951" s="81" t="s">
        <v>4725</v>
      </c>
      <c r="B951" s="82" t="s">
        <v>4713</v>
      </c>
      <c r="C951" s="82" t="s">
        <v>285</v>
      </c>
      <c r="D951" s="82" t="s">
        <v>298</v>
      </c>
      <c r="E951" s="82" t="s">
        <v>3254</v>
      </c>
      <c r="F951" s="82" t="s">
        <v>3254</v>
      </c>
      <c r="G951" s="82" t="s">
        <v>3254</v>
      </c>
      <c r="H951" s="82" t="s">
        <v>3254</v>
      </c>
      <c r="I951" s="82" t="s">
        <v>298</v>
      </c>
    </row>
    <row r="952" spans="1:9" ht="54">
      <c r="A952" s="81" t="s">
        <v>4726</v>
      </c>
      <c r="B952" s="82" t="s">
        <v>4713</v>
      </c>
      <c r="C952" s="82" t="s">
        <v>285</v>
      </c>
      <c r="D952" s="82" t="s">
        <v>299</v>
      </c>
      <c r="E952" s="82" t="s">
        <v>3254</v>
      </c>
      <c r="F952" s="82" t="s">
        <v>3254</v>
      </c>
      <c r="G952" s="82" t="s">
        <v>3254</v>
      </c>
      <c r="H952" s="82" t="s">
        <v>3254</v>
      </c>
      <c r="I952" s="82" t="s">
        <v>299</v>
      </c>
    </row>
    <row r="953" spans="1:9" ht="36">
      <c r="A953" s="81" t="s">
        <v>4727</v>
      </c>
      <c r="B953" s="82" t="s">
        <v>4713</v>
      </c>
      <c r="C953" s="82" t="s">
        <v>285</v>
      </c>
      <c r="D953" s="82" t="s">
        <v>300</v>
      </c>
      <c r="E953" s="82" t="s">
        <v>3254</v>
      </c>
      <c r="F953" s="82" t="s">
        <v>3254</v>
      </c>
      <c r="G953" s="82" t="s">
        <v>3254</v>
      </c>
      <c r="H953" s="82" t="s">
        <v>3254</v>
      </c>
      <c r="I953" s="82" t="s">
        <v>300</v>
      </c>
    </row>
    <row r="954" spans="1:9" ht="36">
      <c r="A954" s="81" t="s">
        <v>4728</v>
      </c>
      <c r="B954" s="82" t="s">
        <v>4713</v>
      </c>
      <c r="C954" s="82" t="s">
        <v>286</v>
      </c>
      <c r="D954" s="82" t="s">
        <v>3254</v>
      </c>
      <c r="E954" s="82" t="s">
        <v>3254</v>
      </c>
      <c r="F954" s="82" t="s">
        <v>3254</v>
      </c>
      <c r="G954" s="82" t="s">
        <v>3254</v>
      </c>
      <c r="H954" s="82" t="s">
        <v>3254</v>
      </c>
      <c r="I954" s="82" t="s">
        <v>286</v>
      </c>
    </row>
    <row r="955" spans="1:9" ht="36">
      <c r="A955" s="81" t="s">
        <v>4729</v>
      </c>
      <c r="B955" s="82" t="s">
        <v>4713</v>
      </c>
      <c r="C955" s="82" t="s">
        <v>286</v>
      </c>
      <c r="D955" s="82" t="s">
        <v>301</v>
      </c>
      <c r="E955" s="82" t="s">
        <v>3254</v>
      </c>
      <c r="F955" s="82" t="s">
        <v>3254</v>
      </c>
      <c r="G955" s="82" t="s">
        <v>3254</v>
      </c>
      <c r="H955" s="82" t="s">
        <v>3254</v>
      </c>
      <c r="I955" s="82" t="s">
        <v>301</v>
      </c>
    </row>
    <row r="956" spans="1:9" ht="36">
      <c r="A956" s="81" t="s">
        <v>4730</v>
      </c>
      <c r="B956" s="82" t="s">
        <v>4713</v>
      </c>
      <c r="C956" s="82" t="s">
        <v>286</v>
      </c>
      <c r="D956" s="82" t="s">
        <v>302</v>
      </c>
      <c r="E956" s="82" t="s">
        <v>3254</v>
      </c>
      <c r="F956" s="82" t="s">
        <v>3254</v>
      </c>
      <c r="G956" s="82" t="s">
        <v>3254</v>
      </c>
      <c r="H956" s="82" t="s">
        <v>3254</v>
      </c>
      <c r="I956" s="82" t="s">
        <v>302</v>
      </c>
    </row>
    <row r="957" spans="1:9" ht="36">
      <c r="A957" s="81" t="s">
        <v>4731</v>
      </c>
      <c r="B957" s="82" t="s">
        <v>4713</v>
      </c>
      <c r="C957" s="82" t="s">
        <v>286</v>
      </c>
      <c r="D957" s="82" t="s">
        <v>303</v>
      </c>
      <c r="E957" s="82" t="s">
        <v>3254</v>
      </c>
      <c r="F957" s="82" t="s">
        <v>3254</v>
      </c>
      <c r="G957" s="82" t="s">
        <v>3254</v>
      </c>
      <c r="H957" s="82" t="s">
        <v>3254</v>
      </c>
      <c r="I957" s="82" t="s">
        <v>303</v>
      </c>
    </row>
    <row r="958" spans="1:9" ht="36">
      <c r="A958" s="81" t="s">
        <v>4732</v>
      </c>
      <c r="B958" s="82" t="s">
        <v>4713</v>
      </c>
      <c r="C958" s="82" t="s">
        <v>286</v>
      </c>
      <c r="D958" s="82" t="s">
        <v>303</v>
      </c>
      <c r="E958" s="82" t="s">
        <v>311</v>
      </c>
      <c r="F958" s="82" t="s">
        <v>3254</v>
      </c>
      <c r="G958" s="82" t="s">
        <v>3254</v>
      </c>
      <c r="H958" s="82" t="s">
        <v>3254</v>
      </c>
      <c r="I958" s="82" t="s">
        <v>311</v>
      </c>
    </row>
    <row r="959" spans="1:9" ht="36">
      <c r="A959" s="81" t="s">
        <v>4733</v>
      </c>
      <c r="B959" s="82" t="s">
        <v>4713</v>
      </c>
      <c r="C959" s="82" t="s">
        <v>286</v>
      </c>
      <c r="D959" s="82" t="s">
        <v>303</v>
      </c>
      <c r="E959" s="82" t="s">
        <v>312</v>
      </c>
      <c r="F959" s="82" t="s">
        <v>3254</v>
      </c>
      <c r="G959" s="82" t="s">
        <v>3254</v>
      </c>
      <c r="H959" s="82" t="s">
        <v>3254</v>
      </c>
      <c r="I959" s="82" t="s">
        <v>312</v>
      </c>
    </row>
    <row r="960" spans="1:9" ht="36">
      <c r="A960" s="81" t="s">
        <v>4734</v>
      </c>
      <c r="B960" s="82" t="s">
        <v>4713</v>
      </c>
      <c r="C960" s="82" t="s">
        <v>286</v>
      </c>
      <c r="D960" s="82" t="s">
        <v>303</v>
      </c>
      <c r="E960" s="82" t="s">
        <v>313</v>
      </c>
      <c r="F960" s="82" t="s">
        <v>3254</v>
      </c>
      <c r="G960" s="82" t="s">
        <v>3254</v>
      </c>
      <c r="H960" s="82" t="s">
        <v>3254</v>
      </c>
      <c r="I960" s="82" t="s">
        <v>313</v>
      </c>
    </row>
    <row r="961" spans="1:9" ht="36">
      <c r="A961" s="81" t="s">
        <v>4735</v>
      </c>
      <c r="B961" s="82" t="s">
        <v>4713</v>
      </c>
      <c r="C961" s="82" t="s">
        <v>286</v>
      </c>
      <c r="D961" s="82" t="s">
        <v>304</v>
      </c>
      <c r="E961" s="82" t="s">
        <v>3254</v>
      </c>
      <c r="F961" s="82" t="s">
        <v>3254</v>
      </c>
      <c r="G961" s="82" t="s">
        <v>3254</v>
      </c>
      <c r="H961" s="82" t="s">
        <v>3254</v>
      </c>
      <c r="I961" s="82" t="s">
        <v>304</v>
      </c>
    </row>
    <row r="962" spans="1:9">
      <c r="A962" s="81" t="s">
        <v>4736</v>
      </c>
      <c r="B962" s="82" t="s">
        <v>4713</v>
      </c>
      <c r="C962" s="82" t="s">
        <v>287</v>
      </c>
      <c r="D962" s="82" t="s">
        <v>3254</v>
      </c>
      <c r="E962" s="82" t="s">
        <v>3254</v>
      </c>
      <c r="F962" s="82" t="s">
        <v>3254</v>
      </c>
      <c r="G962" s="82" t="s">
        <v>3254</v>
      </c>
      <c r="H962" s="82" t="s">
        <v>3254</v>
      </c>
      <c r="I962" s="82" t="s">
        <v>287</v>
      </c>
    </row>
    <row r="963" spans="1:9" ht="36">
      <c r="A963" s="81" t="s">
        <v>4737</v>
      </c>
      <c r="B963" s="82" t="s">
        <v>4713</v>
      </c>
      <c r="C963" s="82" t="s">
        <v>288</v>
      </c>
      <c r="D963" s="82" t="s">
        <v>3254</v>
      </c>
      <c r="E963" s="82" t="s">
        <v>3254</v>
      </c>
      <c r="F963" s="82" t="s">
        <v>3254</v>
      </c>
      <c r="G963" s="82" t="s">
        <v>3254</v>
      </c>
      <c r="H963" s="82" t="s">
        <v>3254</v>
      </c>
      <c r="I963" s="82" t="s">
        <v>288</v>
      </c>
    </row>
    <row r="964" spans="1:9" ht="36">
      <c r="A964" s="81" t="s">
        <v>4738</v>
      </c>
      <c r="B964" s="82" t="s">
        <v>4713</v>
      </c>
      <c r="C964" s="82" t="s">
        <v>288</v>
      </c>
      <c r="D964" s="82" t="s">
        <v>305</v>
      </c>
      <c r="E964" s="82" t="s">
        <v>3254</v>
      </c>
      <c r="F964" s="82" t="s">
        <v>3254</v>
      </c>
      <c r="G964" s="82" t="s">
        <v>3254</v>
      </c>
      <c r="H964" s="82" t="s">
        <v>3254</v>
      </c>
      <c r="I964" s="82" t="s">
        <v>305</v>
      </c>
    </row>
    <row r="965" spans="1:9" ht="36">
      <c r="A965" s="81" t="s">
        <v>4739</v>
      </c>
      <c r="B965" s="82" t="s">
        <v>4713</v>
      </c>
      <c r="C965" s="82" t="s">
        <v>288</v>
      </c>
      <c r="D965" s="82" t="s">
        <v>305</v>
      </c>
      <c r="E965" s="82" t="s">
        <v>314</v>
      </c>
      <c r="F965" s="82" t="s">
        <v>3254</v>
      </c>
      <c r="G965" s="82" t="s">
        <v>3254</v>
      </c>
      <c r="H965" s="82" t="s">
        <v>3254</v>
      </c>
      <c r="I965" s="82" t="s">
        <v>314</v>
      </c>
    </row>
    <row r="966" spans="1:9" ht="36">
      <c r="A966" s="81" t="s">
        <v>4740</v>
      </c>
      <c r="B966" s="82" t="s">
        <v>4713</v>
      </c>
      <c r="C966" s="82" t="s">
        <v>288</v>
      </c>
      <c r="D966" s="82" t="s">
        <v>305</v>
      </c>
      <c r="E966" s="82" t="s">
        <v>315</v>
      </c>
      <c r="F966" s="82" t="s">
        <v>3254</v>
      </c>
      <c r="G966" s="82" t="s">
        <v>3254</v>
      </c>
      <c r="H966" s="82" t="s">
        <v>3254</v>
      </c>
      <c r="I966" s="82" t="s">
        <v>315</v>
      </c>
    </row>
    <row r="967" spans="1:9" ht="36">
      <c r="A967" s="81" t="s">
        <v>4741</v>
      </c>
      <c r="B967" s="82" t="s">
        <v>4713</v>
      </c>
      <c r="C967" s="82" t="s">
        <v>288</v>
      </c>
      <c r="D967" s="82" t="s">
        <v>306</v>
      </c>
      <c r="E967" s="82" t="s">
        <v>3254</v>
      </c>
      <c r="F967" s="82" t="s">
        <v>3254</v>
      </c>
      <c r="G967" s="82" t="s">
        <v>3254</v>
      </c>
      <c r="H967" s="82" t="s">
        <v>3254</v>
      </c>
      <c r="I967" s="82" t="s">
        <v>306</v>
      </c>
    </row>
    <row r="968" spans="1:9" ht="36">
      <c r="A968" s="81" t="s">
        <v>4742</v>
      </c>
      <c r="B968" s="82" t="s">
        <v>4713</v>
      </c>
      <c r="C968" s="82" t="s">
        <v>288</v>
      </c>
      <c r="D968" s="82" t="s">
        <v>307</v>
      </c>
      <c r="E968" s="82" t="s">
        <v>3254</v>
      </c>
      <c r="F968" s="82" t="s">
        <v>3254</v>
      </c>
      <c r="G968" s="82" t="s">
        <v>3254</v>
      </c>
      <c r="H968" s="82" t="s">
        <v>3254</v>
      </c>
      <c r="I968" s="82" t="s">
        <v>307</v>
      </c>
    </row>
    <row r="969" spans="1:9" ht="54">
      <c r="A969" s="81" t="s">
        <v>4743</v>
      </c>
      <c r="B969" s="82" t="s">
        <v>4713</v>
      </c>
      <c r="C969" s="82" t="s">
        <v>288</v>
      </c>
      <c r="D969" s="82" t="s">
        <v>308</v>
      </c>
      <c r="E969" s="82" t="s">
        <v>3254</v>
      </c>
      <c r="F969" s="82" t="s">
        <v>3254</v>
      </c>
      <c r="G969" s="82" t="s">
        <v>3254</v>
      </c>
      <c r="H969" s="82" t="s">
        <v>3254</v>
      </c>
      <c r="I969" s="82" t="s">
        <v>308</v>
      </c>
    </row>
    <row r="970" spans="1:9" ht="36">
      <c r="A970" s="81" t="s">
        <v>4744</v>
      </c>
      <c r="B970" s="82" t="s">
        <v>4713</v>
      </c>
      <c r="C970" s="82" t="s">
        <v>288</v>
      </c>
      <c r="D970" s="82" t="s">
        <v>309</v>
      </c>
      <c r="E970" s="82" t="s">
        <v>3254</v>
      </c>
      <c r="F970" s="82" t="s">
        <v>3254</v>
      </c>
      <c r="G970" s="82" t="s">
        <v>3254</v>
      </c>
      <c r="H970" s="82" t="s">
        <v>3254</v>
      </c>
      <c r="I970" s="82" t="s">
        <v>309</v>
      </c>
    </row>
    <row r="971" spans="1:9" ht="36">
      <c r="A971" s="81" t="s">
        <v>4745</v>
      </c>
      <c r="B971" s="82" t="s">
        <v>4713</v>
      </c>
      <c r="C971" s="82" t="s">
        <v>288</v>
      </c>
      <c r="D971" s="82" t="s">
        <v>310</v>
      </c>
      <c r="E971" s="82" t="s">
        <v>3254</v>
      </c>
      <c r="F971" s="82" t="s">
        <v>3254</v>
      </c>
      <c r="G971" s="82" t="s">
        <v>3254</v>
      </c>
      <c r="H971" s="82" t="s">
        <v>3254</v>
      </c>
      <c r="I971" s="82" t="s">
        <v>310</v>
      </c>
    </row>
    <row r="972" spans="1:9" ht="36">
      <c r="A972" s="81" t="s">
        <v>4746</v>
      </c>
      <c r="B972" s="82" t="s">
        <v>4713</v>
      </c>
      <c r="C972" s="82" t="s">
        <v>288</v>
      </c>
      <c r="D972" s="82" t="s">
        <v>310</v>
      </c>
      <c r="E972" s="82" t="s">
        <v>316</v>
      </c>
      <c r="F972" s="82" t="s">
        <v>3254</v>
      </c>
      <c r="G972" s="82" t="s">
        <v>3254</v>
      </c>
      <c r="H972" s="82" t="s">
        <v>3254</v>
      </c>
      <c r="I972" s="82" t="s">
        <v>316</v>
      </c>
    </row>
    <row r="973" spans="1:9" ht="36">
      <c r="A973" s="81" t="s">
        <v>4747</v>
      </c>
      <c r="B973" s="82" t="s">
        <v>4713</v>
      </c>
      <c r="C973" s="82" t="s">
        <v>288</v>
      </c>
      <c r="D973" s="82" t="s">
        <v>310</v>
      </c>
      <c r="E973" s="82" t="s">
        <v>317</v>
      </c>
      <c r="F973" s="82" t="s">
        <v>3254</v>
      </c>
      <c r="G973" s="82" t="s">
        <v>3254</v>
      </c>
      <c r="H973" s="82" t="s">
        <v>3254</v>
      </c>
      <c r="I973" s="82" t="s">
        <v>317</v>
      </c>
    </row>
    <row r="974" spans="1:9" ht="36">
      <c r="A974" s="81" t="s">
        <v>4748</v>
      </c>
      <c r="B974" s="82" t="s">
        <v>4713</v>
      </c>
      <c r="C974" s="82" t="s">
        <v>288</v>
      </c>
      <c r="D974" s="82" t="s">
        <v>310</v>
      </c>
      <c r="E974" s="82" t="s">
        <v>318</v>
      </c>
      <c r="F974" s="82" t="s">
        <v>3254</v>
      </c>
      <c r="G974" s="82" t="s">
        <v>3254</v>
      </c>
      <c r="H974" s="82" t="s">
        <v>3254</v>
      </c>
      <c r="I974" s="82" t="s">
        <v>318</v>
      </c>
    </row>
    <row r="975" spans="1:9" ht="36">
      <c r="A975" s="81" t="s">
        <v>4749</v>
      </c>
      <c r="B975" s="82" t="s">
        <v>4713</v>
      </c>
      <c r="C975" s="82" t="s">
        <v>288</v>
      </c>
      <c r="D975" s="82" t="s">
        <v>310</v>
      </c>
      <c r="E975" s="82" t="s">
        <v>319</v>
      </c>
      <c r="F975" s="82" t="s">
        <v>3254</v>
      </c>
      <c r="G975" s="82" t="s">
        <v>3254</v>
      </c>
      <c r="H975" s="82" t="s">
        <v>3254</v>
      </c>
      <c r="I975" s="82" t="s">
        <v>319</v>
      </c>
    </row>
    <row r="976" spans="1:9" ht="54">
      <c r="A976" s="81" t="s">
        <v>4750</v>
      </c>
      <c r="B976" s="82" t="s">
        <v>4713</v>
      </c>
      <c r="C976" s="82" t="s">
        <v>288</v>
      </c>
      <c r="D976" s="82" t="s">
        <v>310</v>
      </c>
      <c r="E976" s="82" t="s">
        <v>4751</v>
      </c>
      <c r="F976" s="82" t="s">
        <v>3254</v>
      </c>
      <c r="G976" s="82" t="s">
        <v>3254</v>
      </c>
      <c r="H976" s="82" t="s">
        <v>3254</v>
      </c>
      <c r="I976" s="82" t="s">
        <v>4751</v>
      </c>
    </row>
    <row r="977" spans="1:9">
      <c r="A977" s="81" t="s">
        <v>4752</v>
      </c>
      <c r="B977" s="82" t="s">
        <v>4753</v>
      </c>
      <c r="C977" s="82" t="s">
        <v>3254</v>
      </c>
      <c r="D977" s="82" t="s">
        <v>3254</v>
      </c>
      <c r="E977" s="82" t="s">
        <v>3254</v>
      </c>
      <c r="F977" s="82" t="s">
        <v>3254</v>
      </c>
      <c r="G977" s="82" t="s">
        <v>3254</v>
      </c>
      <c r="H977" s="82" t="s">
        <v>3254</v>
      </c>
      <c r="I977" s="82" t="s">
        <v>4754</v>
      </c>
    </row>
    <row r="978" spans="1:9" ht="36">
      <c r="A978" s="81" t="s">
        <v>4755</v>
      </c>
      <c r="B978" s="82" t="s">
        <v>4753</v>
      </c>
      <c r="C978" s="82" t="s">
        <v>339</v>
      </c>
      <c r="D978" s="82" t="s">
        <v>3254</v>
      </c>
      <c r="E978" s="82" t="s">
        <v>3254</v>
      </c>
      <c r="F978" s="82" t="s">
        <v>3254</v>
      </c>
      <c r="G978" s="82" t="s">
        <v>3254</v>
      </c>
      <c r="H978" s="82" t="s">
        <v>3254</v>
      </c>
      <c r="I978" s="82" t="s">
        <v>339</v>
      </c>
    </row>
    <row r="979" spans="1:9" ht="36">
      <c r="A979" s="81" t="s">
        <v>4756</v>
      </c>
      <c r="B979" s="82" t="s">
        <v>4753</v>
      </c>
      <c r="C979" s="82" t="s">
        <v>339</v>
      </c>
      <c r="D979" s="82" t="s">
        <v>345</v>
      </c>
      <c r="E979" s="82" t="s">
        <v>3254</v>
      </c>
      <c r="F979" s="82" t="s">
        <v>3254</v>
      </c>
      <c r="G979" s="82" t="s">
        <v>3254</v>
      </c>
      <c r="H979" s="82" t="s">
        <v>3254</v>
      </c>
      <c r="I979" s="82" t="s">
        <v>345</v>
      </c>
    </row>
    <row r="980" spans="1:9" ht="36">
      <c r="A980" s="81" t="s">
        <v>4757</v>
      </c>
      <c r="B980" s="82" t="s">
        <v>4753</v>
      </c>
      <c r="C980" s="82" t="s">
        <v>339</v>
      </c>
      <c r="D980" s="82" t="s">
        <v>346</v>
      </c>
      <c r="E980" s="82" t="s">
        <v>3254</v>
      </c>
      <c r="F980" s="82" t="s">
        <v>3254</v>
      </c>
      <c r="G980" s="82" t="s">
        <v>3254</v>
      </c>
      <c r="H980" s="82" t="s">
        <v>3254</v>
      </c>
      <c r="I980" s="82" t="s">
        <v>346</v>
      </c>
    </row>
    <row r="981" spans="1:9" ht="36">
      <c r="A981" s="81" t="s">
        <v>4758</v>
      </c>
      <c r="B981" s="82" t="s">
        <v>4753</v>
      </c>
      <c r="C981" s="82" t="s">
        <v>339</v>
      </c>
      <c r="D981" s="82" t="s">
        <v>347</v>
      </c>
      <c r="E981" s="82" t="s">
        <v>3254</v>
      </c>
      <c r="F981" s="82" t="s">
        <v>3254</v>
      </c>
      <c r="G981" s="82" t="s">
        <v>3254</v>
      </c>
      <c r="H981" s="82" t="s">
        <v>3254</v>
      </c>
      <c r="I981" s="82" t="s">
        <v>347</v>
      </c>
    </row>
    <row r="982" spans="1:9" ht="36">
      <c r="A982" s="81" t="s">
        <v>4759</v>
      </c>
      <c r="B982" s="82" t="s">
        <v>4753</v>
      </c>
      <c r="C982" s="82" t="s">
        <v>339</v>
      </c>
      <c r="D982" s="82" t="s">
        <v>348</v>
      </c>
      <c r="E982" s="82" t="s">
        <v>3254</v>
      </c>
      <c r="F982" s="82" t="s">
        <v>3254</v>
      </c>
      <c r="G982" s="82" t="s">
        <v>3254</v>
      </c>
      <c r="H982" s="82" t="s">
        <v>3254</v>
      </c>
      <c r="I982" s="82" t="s">
        <v>348</v>
      </c>
    </row>
    <row r="983" spans="1:9" ht="36">
      <c r="A983" s="81" t="s">
        <v>4760</v>
      </c>
      <c r="B983" s="82" t="s">
        <v>4753</v>
      </c>
      <c r="C983" s="82" t="s">
        <v>339</v>
      </c>
      <c r="D983" s="82" t="s">
        <v>349</v>
      </c>
      <c r="E983" s="82" t="s">
        <v>3254</v>
      </c>
      <c r="F983" s="82" t="s">
        <v>3254</v>
      </c>
      <c r="G983" s="82" t="s">
        <v>3254</v>
      </c>
      <c r="H983" s="82" t="s">
        <v>3254</v>
      </c>
      <c r="I983" s="82" t="s">
        <v>349</v>
      </c>
    </row>
    <row r="984" spans="1:9" ht="36">
      <c r="A984" s="81" t="s">
        <v>4761</v>
      </c>
      <c r="B984" s="82" t="s">
        <v>4753</v>
      </c>
      <c r="C984" s="82" t="s">
        <v>339</v>
      </c>
      <c r="D984" s="82" t="s">
        <v>350</v>
      </c>
      <c r="E984" s="82" t="s">
        <v>3254</v>
      </c>
      <c r="F984" s="82" t="s">
        <v>3254</v>
      </c>
      <c r="G984" s="82" t="s">
        <v>3254</v>
      </c>
      <c r="H984" s="82" t="s">
        <v>3254</v>
      </c>
      <c r="I984" s="82" t="s">
        <v>350</v>
      </c>
    </row>
    <row r="985" spans="1:9" ht="36">
      <c r="A985" s="81" t="s">
        <v>4762</v>
      </c>
      <c r="B985" s="82" t="s">
        <v>4753</v>
      </c>
      <c r="C985" s="82" t="s">
        <v>339</v>
      </c>
      <c r="D985" s="82" t="s">
        <v>351</v>
      </c>
      <c r="E985" s="82" t="s">
        <v>3254</v>
      </c>
      <c r="F985" s="82" t="s">
        <v>3254</v>
      </c>
      <c r="G985" s="82" t="s">
        <v>3254</v>
      </c>
      <c r="H985" s="82" t="s">
        <v>3254</v>
      </c>
      <c r="I985" s="82" t="s">
        <v>351</v>
      </c>
    </row>
    <row r="986" spans="1:9" ht="36">
      <c r="A986" s="81" t="s">
        <v>4763</v>
      </c>
      <c r="B986" s="82" t="s">
        <v>4753</v>
      </c>
      <c r="C986" s="82" t="s">
        <v>340</v>
      </c>
      <c r="D986" s="82" t="s">
        <v>3254</v>
      </c>
      <c r="E986" s="82" t="s">
        <v>3254</v>
      </c>
      <c r="F986" s="82" t="s">
        <v>3254</v>
      </c>
      <c r="G986" s="82" t="s">
        <v>3254</v>
      </c>
      <c r="H986" s="82" t="s">
        <v>3254</v>
      </c>
      <c r="I986" s="82" t="s">
        <v>340</v>
      </c>
    </row>
    <row r="987" spans="1:9" ht="36">
      <c r="A987" s="81" t="s">
        <v>4764</v>
      </c>
      <c r="B987" s="82" t="s">
        <v>4753</v>
      </c>
      <c r="C987" s="82" t="s">
        <v>341</v>
      </c>
      <c r="D987" s="82" t="s">
        <v>3254</v>
      </c>
      <c r="E987" s="82" t="s">
        <v>3254</v>
      </c>
      <c r="F987" s="82" t="s">
        <v>3254</v>
      </c>
      <c r="G987" s="82" t="s">
        <v>3254</v>
      </c>
      <c r="H987" s="82" t="s">
        <v>3254</v>
      </c>
      <c r="I987" s="82" t="s">
        <v>341</v>
      </c>
    </row>
    <row r="988" spans="1:9" ht="36">
      <c r="A988" s="81" t="s">
        <v>4765</v>
      </c>
      <c r="B988" s="82" t="s">
        <v>4753</v>
      </c>
      <c r="C988" s="82" t="s">
        <v>342</v>
      </c>
      <c r="D988" s="82" t="s">
        <v>3254</v>
      </c>
      <c r="E988" s="82" t="s">
        <v>3254</v>
      </c>
      <c r="F988" s="82" t="s">
        <v>3254</v>
      </c>
      <c r="G988" s="82" t="s">
        <v>3254</v>
      </c>
      <c r="H988" s="82" t="s">
        <v>3254</v>
      </c>
      <c r="I988" s="82" t="s">
        <v>342</v>
      </c>
    </row>
    <row r="989" spans="1:9" ht="36">
      <c r="A989" s="81" t="s">
        <v>4766</v>
      </c>
      <c r="B989" s="82" t="s">
        <v>4753</v>
      </c>
      <c r="C989" s="82" t="s">
        <v>343</v>
      </c>
      <c r="D989" s="82" t="s">
        <v>3254</v>
      </c>
      <c r="E989" s="82" t="s">
        <v>3254</v>
      </c>
      <c r="F989" s="82" t="s">
        <v>3254</v>
      </c>
      <c r="G989" s="82" t="s">
        <v>3254</v>
      </c>
      <c r="H989" s="82" t="s">
        <v>3254</v>
      </c>
      <c r="I989" s="82" t="s">
        <v>343</v>
      </c>
    </row>
    <row r="990" spans="1:9">
      <c r="A990" s="81" t="s">
        <v>4767</v>
      </c>
      <c r="B990" s="82" t="s">
        <v>4753</v>
      </c>
      <c r="C990" s="82" t="s">
        <v>344</v>
      </c>
      <c r="D990" s="82" t="s">
        <v>3254</v>
      </c>
      <c r="E990" s="82" t="s">
        <v>3254</v>
      </c>
      <c r="F990" s="82" t="s">
        <v>3254</v>
      </c>
      <c r="G990" s="82" t="s">
        <v>3254</v>
      </c>
      <c r="H990" s="82" t="s">
        <v>3254</v>
      </c>
      <c r="I990" s="82" t="s">
        <v>344</v>
      </c>
    </row>
  </sheetData>
  <autoFilter ref="A2:H990" xr:uid="{91A5622D-D288-431C-9E61-17EC88949380}"/>
  <phoneticPr fontId="10"/>
  <conditionalFormatting sqref="B3:B990">
    <cfRule type="expression" dxfId="12" priority="2" stopIfTrue="1">
      <formula>7-COUNTIF($B3:$H3,"")&gt;1</formula>
    </cfRule>
  </conditionalFormatting>
  <conditionalFormatting sqref="B3:I990">
    <cfRule type="expression" dxfId="11" priority="1" stopIfTrue="1">
      <formula>7-COUNTIF($B3:$H3,"")=1</formula>
    </cfRule>
  </conditionalFormatting>
  <conditionalFormatting sqref="C3:C990 I3:I990">
    <cfRule type="expression" dxfId="10" priority="3" stopIfTrue="1">
      <formula>7-COUNTIF($B3:$H3,"")=2</formula>
    </cfRule>
  </conditionalFormatting>
  <conditionalFormatting sqref="C3:C990">
    <cfRule type="expression" dxfId="9" priority="4" stopIfTrue="1">
      <formula>7-COUNTIF($B3:$H3,"")&gt;2</formula>
    </cfRule>
  </conditionalFormatting>
  <conditionalFormatting sqref="D3:D990">
    <cfRule type="expression" dxfId="8" priority="6" stopIfTrue="1">
      <formula>7-COUNTIF($B3:$H3,"")&gt;3</formula>
    </cfRule>
  </conditionalFormatting>
  <conditionalFormatting sqref="E3:E990">
    <cfRule type="expression" dxfId="7" priority="8" stopIfTrue="1">
      <formula>7-COUNTIF($B3:$H3,"")&gt;4</formula>
    </cfRule>
  </conditionalFormatting>
  <conditionalFormatting sqref="F3:F990">
    <cfRule type="expression" dxfId="6" priority="10" stopIfTrue="1">
      <formula>7-COUNTIF($B3:$H3,"")&gt;5</formula>
    </cfRule>
  </conditionalFormatting>
  <conditionalFormatting sqref="G3:G990">
    <cfRule type="expression" dxfId="5" priority="12" stopIfTrue="1">
      <formula>7-COUNTIF($B3:$H3,"")&gt;6</formula>
    </cfRule>
  </conditionalFormatting>
  <conditionalFormatting sqref="H3:I990">
    <cfRule type="expression" dxfId="4" priority="13" stopIfTrue="1">
      <formula>7-COUNTIF($B3:$H3,"")=7</formula>
    </cfRule>
  </conditionalFormatting>
  <conditionalFormatting sqref="I3:I990 D3:D990">
    <cfRule type="expression" dxfId="3" priority="5" stopIfTrue="1">
      <formula>7-COUNTIF($B3:$H3,"")=3</formula>
    </cfRule>
  </conditionalFormatting>
  <conditionalFormatting sqref="I3:I990 E3:E990">
    <cfRule type="expression" dxfId="2" priority="7" stopIfTrue="1">
      <formula>7-COUNTIF($B3:$H3,"")=4</formula>
    </cfRule>
  </conditionalFormatting>
  <conditionalFormatting sqref="I3:I990 F3:F990">
    <cfRule type="expression" dxfId="1" priority="9" stopIfTrue="1">
      <formula>7-COUNTIF($B3:$H3,"")=5</formula>
    </cfRule>
  </conditionalFormatting>
  <conditionalFormatting sqref="I3:I990 G3:G990">
    <cfRule type="expression" dxfId="0" priority="11" stopIfTrue="1">
      <formula>7-COUNTIF($B3:$H3,"")=6</formula>
    </cfRule>
  </conditionalFormatting>
  <hyperlinks>
    <hyperlink ref="B1" location="基本情報!C9" display="基本情報シートへ" xr:uid="{4D5B99B6-08C3-498F-8D66-F2B4A9B509DF}"/>
  </hyperlinks>
  <pageMargins left="0.7" right="0.7" top="0.75" bottom="0.75" header="0.3" footer="0.3"/>
  <pageSetup paperSize="9"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38021-C86B-4005-AE5D-5DCDFDA6DE4C}">
  <sheetPr>
    <tabColor theme="9" tint="0.59999389629810485"/>
  </sheetPr>
  <dimension ref="A1:N68"/>
  <sheetViews>
    <sheetView showGridLines="0" zoomScale="97" workbookViewId="0">
      <pane ySplit="2" topLeftCell="A3" activePane="bottomLeft" state="frozen"/>
      <selection pane="bottomLeft" activeCell="B1" sqref="B1"/>
    </sheetView>
  </sheetViews>
  <sheetFormatPr defaultRowHeight="18"/>
  <cols>
    <col min="2" max="2" width="31.59765625" bestFit="1" customWidth="1"/>
    <col min="3" max="3" width="23.09765625" bestFit="1" customWidth="1"/>
    <col min="4" max="4" width="18.796875" bestFit="1" customWidth="1"/>
    <col min="5" max="5" width="17.5" bestFit="1" customWidth="1"/>
    <col min="6" max="6" width="27.796875" customWidth="1"/>
    <col min="7" max="7" width="25.19921875" customWidth="1"/>
    <col min="8" max="12" width="21.09765625" customWidth="1"/>
    <col min="13" max="13" width="18" customWidth="1"/>
    <col min="14" max="14" width="30.09765625" bestFit="1" customWidth="1"/>
  </cols>
  <sheetData>
    <row r="1" spans="1:14" ht="54" customHeight="1">
      <c r="B1" s="85" t="s">
        <v>4879</v>
      </c>
    </row>
    <row r="2" spans="1:14" ht="18.600000000000001" thickBot="1">
      <c r="A2" s="286" t="s">
        <v>4887</v>
      </c>
      <c r="B2" s="287" t="s">
        <v>1969</v>
      </c>
      <c r="C2" s="287" t="s">
        <v>1970</v>
      </c>
      <c r="D2" s="287" t="s">
        <v>1989</v>
      </c>
      <c r="E2" s="287" t="s">
        <v>1997</v>
      </c>
      <c r="F2" s="287" t="s">
        <v>543</v>
      </c>
      <c r="G2" s="287" t="s">
        <v>544</v>
      </c>
      <c r="H2" s="287" t="s">
        <v>2029</v>
      </c>
      <c r="I2" s="287" t="s">
        <v>2031</v>
      </c>
      <c r="J2" s="287" t="s">
        <v>545</v>
      </c>
      <c r="K2" s="287" t="s">
        <v>546</v>
      </c>
      <c r="L2" s="287" t="s">
        <v>2045</v>
      </c>
      <c r="M2" s="287" t="s">
        <v>547</v>
      </c>
      <c r="N2" s="287" t="s">
        <v>508</v>
      </c>
    </row>
    <row r="3" spans="1:14">
      <c r="A3" s="288" t="s">
        <v>4888</v>
      </c>
      <c r="B3" s="289" t="s">
        <v>548</v>
      </c>
      <c r="C3" s="289" t="s">
        <v>1971</v>
      </c>
      <c r="D3" s="289" t="s">
        <v>2880</v>
      </c>
      <c r="E3" s="289" t="s">
        <v>549</v>
      </c>
      <c r="F3" s="289" t="s">
        <v>550</v>
      </c>
      <c r="G3" s="289" t="s">
        <v>2004</v>
      </c>
      <c r="H3" s="289" t="s">
        <v>2882</v>
      </c>
      <c r="I3" s="289" t="s">
        <v>2032</v>
      </c>
      <c r="J3" s="289" t="s">
        <v>551</v>
      </c>
      <c r="K3" s="289" t="s">
        <v>552</v>
      </c>
      <c r="L3" s="289" t="s">
        <v>553</v>
      </c>
      <c r="M3" s="289" t="s">
        <v>2049</v>
      </c>
      <c r="N3" s="289" t="s">
        <v>554</v>
      </c>
    </row>
    <row r="4" spans="1:14">
      <c r="B4" s="8" t="s">
        <v>555</v>
      </c>
      <c r="C4" s="8" t="s">
        <v>556</v>
      </c>
      <c r="D4" s="8" t="s">
        <v>557</v>
      </c>
      <c r="E4" s="8" t="s">
        <v>558</v>
      </c>
      <c r="F4" s="8" t="s">
        <v>559</v>
      </c>
      <c r="G4" s="8" t="s">
        <v>560</v>
      </c>
      <c r="H4" s="8" t="s">
        <v>2030</v>
      </c>
      <c r="I4" s="8" t="s">
        <v>2033</v>
      </c>
      <c r="J4" s="8" t="s">
        <v>561</v>
      </c>
      <c r="K4" s="8" t="s">
        <v>2042</v>
      </c>
      <c r="L4" s="8" t="s">
        <v>562</v>
      </c>
      <c r="M4" s="8" t="s">
        <v>2050</v>
      </c>
      <c r="N4" s="8"/>
    </row>
    <row r="5" spans="1:14">
      <c r="B5" s="8" t="s">
        <v>563</v>
      </c>
      <c r="C5" s="8" t="s">
        <v>564</v>
      </c>
      <c r="D5" s="8" t="s">
        <v>565</v>
      </c>
      <c r="E5" s="8" t="s">
        <v>566</v>
      </c>
      <c r="F5" s="8" t="s">
        <v>567</v>
      </c>
      <c r="G5" s="8" t="s">
        <v>2005</v>
      </c>
      <c r="H5" s="8" t="s">
        <v>568</v>
      </c>
      <c r="I5" s="8" t="s">
        <v>2034</v>
      </c>
      <c r="J5" s="8" t="s">
        <v>569</v>
      </c>
      <c r="K5" s="8" t="s">
        <v>570</v>
      </c>
      <c r="L5" s="8" t="s">
        <v>571</v>
      </c>
      <c r="M5" s="8" t="s">
        <v>2051</v>
      </c>
      <c r="N5" s="8"/>
    </row>
    <row r="6" spans="1:14">
      <c r="B6" s="8" t="s">
        <v>572</v>
      </c>
      <c r="C6" s="8" t="s">
        <v>573</v>
      </c>
      <c r="D6" s="8" t="s">
        <v>1990</v>
      </c>
      <c r="E6" s="8" t="s">
        <v>574</v>
      </c>
      <c r="F6" s="8" t="s">
        <v>575</v>
      </c>
      <c r="G6" s="8" t="s">
        <v>576</v>
      </c>
      <c r="H6" s="8" t="s">
        <v>577</v>
      </c>
      <c r="I6" s="8" t="s">
        <v>2035</v>
      </c>
      <c r="J6" s="8" t="s">
        <v>578</v>
      </c>
      <c r="K6" s="8" t="s">
        <v>579</v>
      </c>
      <c r="L6" s="8" t="s">
        <v>580</v>
      </c>
      <c r="M6" s="8" t="s">
        <v>2052</v>
      </c>
      <c r="N6" s="8"/>
    </row>
    <row r="7" spans="1:14">
      <c r="B7" s="8" t="s">
        <v>581</v>
      </c>
      <c r="C7" s="8" t="s">
        <v>1972</v>
      </c>
      <c r="D7" s="8" t="s">
        <v>582</v>
      </c>
      <c r="E7" s="8" t="s">
        <v>583</v>
      </c>
      <c r="F7" s="8" t="s">
        <v>584</v>
      </c>
      <c r="G7" s="8" t="s">
        <v>585</v>
      </c>
      <c r="H7" s="8" t="s">
        <v>586</v>
      </c>
      <c r="I7" s="8" t="s">
        <v>2036</v>
      </c>
      <c r="J7" s="8" t="s">
        <v>587</v>
      </c>
      <c r="K7" s="8" t="s">
        <v>2043</v>
      </c>
      <c r="L7" s="8" t="s">
        <v>588</v>
      </c>
      <c r="M7" s="8" t="s">
        <v>589</v>
      </c>
      <c r="N7" s="8"/>
    </row>
    <row r="8" spans="1:14">
      <c r="B8" s="8" t="s">
        <v>590</v>
      </c>
      <c r="C8" s="8" t="s">
        <v>1973</v>
      </c>
      <c r="D8" s="8" t="s">
        <v>1991</v>
      </c>
      <c r="E8" s="8" t="s">
        <v>591</v>
      </c>
      <c r="F8" s="8" t="s">
        <v>592</v>
      </c>
      <c r="G8" s="8" t="s">
        <v>593</v>
      </c>
      <c r="H8" s="8" t="s">
        <v>594</v>
      </c>
      <c r="I8" s="8" t="s">
        <v>2037</v>
      </c>
      <c r="J8" s="8" t="s">
        <v>595</v>
      </c>
      <c r="K8" s="8" t="s">
        <v>2044</v>
      </c>
      <c r="L8" s="8" t="s">
        <v>2046</v>
      </c>
      <c r="M8" s="8" t="s">
        <v>596</v>
      </c>
      <c r="N8" s="8"/>
    </row>
    <row r="9" spans="1:14">
      <c r="B9" s="8" t="s">
        <v>597</v>
      </c>
      <c r="C9" s="8" t="s">
        <v>1974</v>
      </c>
      <c r="D9" s="8" t="s">
        <v>1992</v>
      </c>
      <c r="E9" s="8" t="s">
        <v>599</v>
      </c>
      <c r="F9" s="8" t="s">
        <v>1998</v>
      </c>
      <c r="G9" s="8" t="s">
        <v>600</v>
      </c>
      <c r="H9" s="8" t="s">
        <v>601</v>
      </c>
      <c r="I9" s="8" t="s">
        <v>2885</v>
      </c>
      <c r="J9" s="8" t="s">
        <v>602</v>
      </c>
      <c r="K9" s="8" t="s">
        <v>2887</v>
      </c>
      <c r="L9" s="8" t="s">
        <v>603</v>
      </c>
      <c r="M9" s="8" t="s">
        <v>2053</v>
      </c>
      <c r="N9" s="8"/>
    </row>
    <row r="10" spans="1:14">
      <c r="B10" s="8" t="s">
        <v>604</v>
      </c>
      <c r="C10" s="8" t="s">
        <v>605</v>
      </c>
      <c r="D10" s="8" t="s">
        <v>598</v>
      </c>
      <c r="E10" s="8" t="s">
        <v>607</v>
      </c>
      <c r="F10" s="8" t="s">
        <v>1999</v>
      </c>
      <c r="G10" s="8" t="s">
        <v>608</v>
      </c>
      <c r="H10" s="8" t="s">
        <v>616</v>
      </c>
      <c r="I10" s="8" t="s">
        <v>617</v>
      </c>
      <c r="J10" s="8" t="s">
        <v>609</v>
      </c>
      <c r="K10" s="8" t="s">
        <v>2888</v>
      </c>
      <c r="L10" s="8" t="s">
        <v>2047</v>
      </c>
      <c r="M10" s="8" t="s">
        <v>611</v>
      </c>
      <c r="N10" s="8"/>
    </row>
    <row r="11" spans="1:14">
      <c r="B11" s="8" t="s">
        <v>612</v>
      </c>
      <c r="C11" s="8" t="s">
        <v>1975</v>
      </c>
      <c r="D11" s="8" t="s">
        <v>606</v>
      </c>
      <c r="E11" s="8" t="s">
        <v>614</v>
      </c>
      <c r="F11" s="8" t="s">
        <v>2000</v>
      </c>
      <c r="G11" s="8" t="s">
        <v>615</v>
      </c>
      <c r="H11" s="8" t="s">
        <v>623</v>
      </c>
      <c r="I11" s="8" t="s">
        <v>624</v>
      </c>
      <c r="J11" s="8" t="s">
        <v>618</v>
      </c>
      <c r="K11" s="8"/>
      <c r="L11" s="8" t="s">
        <v>2048</v>
      </c>
      <c r="M11" s="8" t="s">
        <v>619</v>
      </c>
      <c r="N11" s="8"/>
    </row>
    <row r="12" spans="1:14">
      <c r="B12" s="8" t="s">
        <v>620</v>
      </c>
      <c r="C12" s="8" t="s">
        <v>621</v>
      </c>
      <c r="D12" s="8" t="s">
        <v>613</v>
      </c>
      <c r="E12" s="8"/>
      <c r="F12" s="8" t="s">
        <v>2001</v>
      </c>
      <c r="G12" s="8" t="s">
        <v>622</v>
      </c>
      <c r="H12" s="8" t="s">
        <v>2883</v>
      </c>
      <c r="I12" s="8" t="s">
        <v>631</v>
      </c>
      <c r="J12" s="8" t="s">
        <v>625</v>
      </c>
      <c r="K12" s="8"/>
      <c r="L12" s="8" t="s">
        <v>610</v>
      </c>
      <c r="M12" s="8" t="s">
        <v>626</v>
      </c>
      <c r="N12" s="8"/>
    </row>
    <row r="13" spans="1:14">
      <c r="B13" s="8" t="s">
        <v>627</v>
      </c>
      <c r="C13" s="8" t="s">
        <v>1976</v>
      </c>
      <c r="D13" s="8" t="s">
        <v>1993</v>
      </c>
      <c r="E13" s="8"/>
      <c r="F13" s="8" t="s">
        <v>629</v>
      </c>
      <c r="G13" s="8" t="s">
        <v>630</v>
      </c>
      <c r="H13" s="8" t="s">
        <v>2884</v>
      </c>
      <c r="I13" s="8" t="s">
        <v>636</v>
      </c>
      <c r="J13" s="8" t="s">
        <v>632</v>
      </c>
      <c r="K13" s="8"/>
      <c r="L13" s="8"/>
      <c r="M13" s="8" t="s">
        <v>633</v>
      </c>
      <c r="N13" s="8"/>
    </row>
    <row r="14" spans="1:14">
      <c r="B14" s="8" t="s">
        <v>1879</v>
      </c>
      <c r="C14" s="8" t="s">
        <v>634</v>
      </c>
      <c r="D14" s="8" t="s">
        <v>628</v>
      </c>
      <c r="E14" s="8"/>
      <c r="F14" s="8" t="s">
        <v>635</v>
      </c>
      <c r="G14" s="8" t="s">
        <v>2006</v>
      </c>
      <c r="H14" s="8" t="s">
        <v>642</v>
      </c>
      <c r="I14" s="8" t="s">
        <v>643</v>
      </c>
      <c r="J14" s="8" t="s">
        <v>637</v>
      </c>
      <c r="K14" s="8"/>
      <c r="L14" s="8"/>
      <c r="M14" s="8"/>
      <c r="N14" s="8"/>
    </row>
    <row r="15" spans="1:14">
      <c r="B15" s="8" t="s">
        <v>638</v>
      </c>
      <c r="C15" s="8" t="s">
        <v>639</v>
      </c>
      <c r="D15" s="8" t="s">
        <v>1994</v>
      </c>
      <c r="E15" s="8"/>
      <c r="F15" s="8" t="s">
        <v>641</v>
      </c>
      <c r="G15" s="8" t="s">
        <v>2007</v>
      </c>
      <c r="H15" s="8"/>
      <c r="I15" s="8" t="s">
        <v>2038</v>
      </c>
      <c r="J15" s="8" t="s">
        <v>644</v>
      </c>
      <c r="K15" s="8"/>
      <c r="L15" s="8"/>
      <c r="M15" s="8"/>
      <c r="N15" s="8"/>
    </row>
    <row r="16" spans="1:14">
      <c r="B16" s="8" t="s">
        <v>645</v>
      </c>
      <c r="C16" s="8" t="s">
        <v>646</v>
      </c>
      <c r="D16" s="8" t="s">
        <v>640</v>
      </c>
      <c r="E16" s="8"/>
      <c r="F16" s="8" t="s">
        <v>2002</v>
      </c>
      <c r="G16" s="8" t="s">
        <v>2008</v>
      </c>
      <c r="H16" s="8"/>
      <c r="I16" s="8" t="s">
        <v>651</v>
      </c>
      <c r="J16" s="8" t="s">
        <v>648</v>
      </c>
      <c r="K16" s="8"/>
      <c r="L16" s="8"/>
      <c r="M16" s="8"/>
      <c r="N16" s="8"/>
    </row>
    <row r="17" spans="2:14">
      <c r="B17" s="8" t="s">
        <v>653</v>
      </c>
      <c r="C17" s="8" t="s">
        <v>1977</v>
      </c>
      <c r="D17" s="8" t="s">
        <v>1995</v>
      </c>
      <c r="E17" s="8"/>
      <c r="F17" s="8" t="s">
        <v>647</v>
      </c>
      <c r="G17" s="8" t="s">
        <v>2009</v>
      </c>
      <c r="H17" s="8"/>
      <c r="I17" s="8" t="s">
        <v>656</v>
      </c>
      <c r="J17" s="8" t="s">
        <v>2039</v>
      </c>
      <c r="K17" s="8"/>
      <c r="L17" s="8"/>
      <c r="M17" s="8"/>
      <c r="N17" s="8"/>
    </row>
    <row r="18" spans="2:14">
      <c r="B18" s="8" t="s">
        <v>1963</v>
      </c>
      <c r="C18" s="8" t="s">
        <v>649</v>
      </c>
      <c r="D18" s="8" t="s">
        <v>1996</v>
      </c>
      <c r="E18" s="8"/>
      <c r="F18" s="8" t="s">
        <v>650</v>
      </c>
      <c r="G18" s="8" t="s">
        <v>2010</v>
      </c>
      <c r="H18" s="8"/>
      <c r="I18" s="8" t="s">
        <v>657</v>
      </c>
      <c r="J18" s="8" t="s">
        <v>652</v>
      </c>
      <c r="K18" s="8"/>
      <c r="L18" s="8"/>
      <c r="M18" s="8"/>
      <c r="N18" s="8"/>
    </row>
    <row r="19" spans="2:14">
      <c r="B19" s="8" t="s">
        <v>664</v>
      </c>
      <c r="C19" s="8" t="s">
        <v>654</v>
      </c>
      <c r="D19" s="8"/>
      <c r="E19" s="8"/>
      <c r="F19" s="8" t="s">
        <v>655</v>
      </c>
      <c r="G19" s="8" t="s">
        <v>2011</v>
      </c>
      <c r="H19" s="8"/>
      <c r="I19" s="8" t="s">
        <v>662</v>
      </c>
      <c r="J19" s="8" t="s">
        <v>2886</v>
      </c>
      <c r="K19" s="8"/>
      <c r="L19" s="8"/>
      <c r="M19" s="8"/>
      <c r="N19" s="8"/>
    </row>
    <row r="20" spans="2:14">
      <c r="B20" s="8" t="s">
        <v>1968</v>
      </c>
      <c r="C20" s="8" t="s">
        <v>659</v>
      </c>
      <c r="D20" s="8"/>
      <c r="E20" s="8"/>
      <c r="F20" s="8" t="s">
        <v>2003</v>
      </c>
      <c r="G20" s="8" t="s">
        <v>2012</v>
      </c>
      <c r="H20" s="8"/>
      <c r="I20" s="8" t="s">
        <v>667</v>
      </c>
      <c r="J20" s="8" t="s">
        <v>658</v>
      </c>
      <c r="K20" s="8"/>
      <c r="L20" s="8"/>
      <c r="M20" s="8"/>
      <c r="N20" s="8"/>
    </row>
    <row r="21" spans="2:14">
      <c r="B21" s="8" t="s">
        <v>1964</v>
      </c>
      <c r="C21" s="8" t="s">
        <v>665</v>
      </c>
      <c r="D21" s="8"/>
      <c r="E21" s="8"/>
      <c r="F21" s="8" t="s">
        <v>660</v>
      </c>
      <c r="G21" s="8" t="s">
        <v>2013</v>
      </c>
      <c r="H21" s="8"/>
      <c r="I21" s="8" t="s">
        <v>670</v>
      </c>
      <c r="J21" s="8" t="s">
        <v>663</v>
      </c>
      <c r="K21" s="8"/>
      <c r="L21" s="8"/>
      <c r="M21" s="8"/>
      <c r="N21" s="8"/>
    </row>
    <row r="22" spans="2:14">
      <c r="B22" s="8" t="s">
        <v>1965</v>
      </c>
      <c r="C22" s="8" t="s">
        <v>668</v>
      </c>
      <c r="D22" s="8"/>
      <c r="E22" s="8"/>
      <c r="F22" s="8" t="s">
        <v>666</v>
      </c>
      <c r="G22" s="8" t="s">
        <v>661</v>
      </c>
      <c r="H22" s="8"/>
      <c r="I22" s="8" t="s">
        <v>672</v>
      </c>
      <c r="J22" s="8" t="s">
        <v>2040</v>
      </c>
      <c r="K22" s="8"/>
      <c r="L22" s="8"/>
      <c r="M22" s="8"/>
      <c r="N22" s="8"/>
    </row>
    <row r="23" spans="2:14">
      <c r="B23" s="8" t="s">
        <v>4782</v>
      </c>
      <c r="C23" s="8" t="s">
        <v>1978</v>
      </c>
      <c r="D23" s="8"/>
      <c r="E23" s="8"/>
      <c r="F23" s="8" t="s">
        <v>669</v>
      </c>
      <c r="G23" s="8" t="s">
        <v>2014</v>
      </c>
      <c r="H23" s="8"/>
      <c r="I23" s="8" t="s">
        <v>673</v>
      </c>
      <c r="J23" s="8" t="s">
        <v>2041</v>
      </c>
      <c r="K23" s="8"/>
      <c r="L23" s="8"/>
      <c r="M23" s="8"/>
      <c r="N23" s="8"/>
    </row>
    <row r="24" spans="2:14">
      <c r="B24" s="8" t="s">
        <v>2871</v>
      </c>
      <c r="C24" s="8" t="s">
        <v>1979</v>
      </c>
      <c r="D24" s="8"/>
      <c r="E24" s="8"/>
      <c r="F24" s="8" t="s">
        <v>2881</v>
      </c>
      <c r="G24" s="8" t="s">
        <v>2015</v>
      </c>
      <c r="H24" s="8"/>
      <c r="I24" s="8" t="s">
        <v>677</v>
      </c>
      <c r="J24" s="8"/>
      <c r="K24" s="8"/>
      <c r="L24" s="8"/>
      <c r="M24" s="8"/>
      <c r="N24" s="8"/>
    </row>
    <row r="25" spans="2:14">
      <c r="B25" s="8" t="s">
        <v>685</v>
      </c>
      <c r="C25" s="8" t="s">
        <v>674</v>
      </c>
      <c r="D25" s="8"/>
      <c r="E25" s="8"/>
      <c r="F25" s="8" t="s">
        <v>671</v>
      </c>
      <c r="G25" s="8" t="s">
        <v>2016</v>
      </c>
      <c r="H25" s="8"/>
      <c r="I25" s="8" t="s">
        <v>682</v>
      </c>
      <c r="J25" s="8"/>
      <c r="K25" s="8"/>
      <c r="L25" s="8"/>
      <c r="M25" s="8"/>
      <c r="N25" s="8"/>
    </row>
    <row r="26" spans="2:14">
      <c r="B26" s="8" t="s">
        <v>1966</v>
      </c>
      <c r="C26" s="8" t="s">
        <v>679</v>
      </c>
      <c r="D26" s="8"/>
      <c r="E26" s="8"/>
      <c r="F26" s="8" t="s">
        <v>4783</v>
      </c>
      <c r="G26" s="8" t="s">
        <v>2017</v>
      </c>
      <c r="H26" s="8"/>
      <c r="I26" s="8"/>
      <c r="J26" s="8"/>
      <c r="K26" s="8"/>
      <c r="L26" s="8"/>
      <c r="M26" s="8"/>
      <c r="N26" s="8"/>
    </row>
    <row r="27" spans="2:14">
      <c r="B27" s="8" t="s">
        <v>689</v>
      </c>
      <c r="C27" s="8" t="s">
        <v>1980</v>
      </c>
      <c r="D27" s="8"/>
      <c r="E27" s="8"/>
      <c r="F27" s="8" t="s">
        <v>675</v>
      </c>
      <c r="G27" s="8" t="s">
        <v>676</v>
      </c>
      <c r="H27" s="8"/>
      <c r="I27" s="8"/>
      <c r="J27" s="8"/>
      <c r="K27" s="8"/>
      <c r="L27" s="8"/>
      <c r="M27" s="8"/>
      <c r="N27" s="8"/>
    </row>
    <row r="28" spans="2:14">
      <c r="B28" s="8" t="s">
        <v>1967</v>
      </c>
      <c r="C28" s="8" t="s">
        <v>1981</v>
      </c>
      <c r="D28" s="8"/>
      <c r="E28" s="8"/>
      <c r="F28" s="8" t="s">
        <v>680</v>
      </c>
      <c r="G28" s="8" t="s">
        <v>681</v>
      </c>
      <c r="H28" s="8"/>
      <c r="I28" s="8"/>
      <c r="J28" s="8"/>
      <c r="K28" s="8"/>
      <c r="L28" s="8"/>
      <c r="M28" s="8"/>
      <c r="N28" s="8"/>
    </row>
    <row r="29" spans="2:14">
      <c r="B29" s="8" t="s">
        <v>691</v>
      </c>
      <c r="C29" s="8" t="s">
        <v>683</v>
      </c>
      <c r="D29" s="8"/>
      <c r="E29" s="8"/>
      <c r="F29" s="8"/>
      <c r="G29" s="8" t="s">
        <v>684</v>
      </c>
      <c r="H29" s="8"/>
      <c r="I29" s="8"/>
      <c r="J29" s="8"/>
      <c r="K29" s="8"/>
      <c r="L29" s="8"/>
      <c r="M29" s="8"/>
      <c r="N29" s="8"/>
    </row>
    <row r="30" spans="2:14">
      <c r="B30" s="8"/>
      <c r="C30" s="8" t="s">
        <v>686</v>
      </c>
      <c r="D30" s="8"/>
      <c r="E30" s="8"/>
      <c r="F30" s="8"/>
      <c r="G30" s="8" t="s">
        <v>687</v>
      </c>
      <c r="H30" s="8"/>
      <c r="I30" s="8"/>
      <c r="J30" s="8"/>
      <c r="K30" s="8"/>
      <c r="L30" s="8"/>
      <c r="M30" s="8"/>
      <c r="N30" s="8"/>
    </row>
    <row r="31" spans="2:14">
      <c r="B31" s="8"/>
      <c r="C31" s="8" t="s">
        <v>1982</v>
      </c>
      <c r="D31" s="8"/>
      <c r="E31" s="8"/>
      <c r="F31" s="8"/>
      <c r="G31" s="8" t="s">
        <v>688</v>
      </c>
      <c r="H31" s="8"/>
      <c r="I31" s="8"/>
      <c r="J31" s="8"/>
      <c r="K31" s="8"/>
      <c r="L31" s="8"/>
      <c r="M31" s="8"/>
      <c r="N31" s="8"/>
    </row>
    <row r="32" spans="2:14">
      <c r="B32" s="8"/>
      <c r="C32" s="8" t="s">
        <v>1983</v>
      </c>
      <c r="D32" s="8"/>
      <c r="E32" s="8"/>
      <c r="F32" s="8"/>
      <c r="G32" s="8" t="s">
        <v>2018</v>
      </c>
      <c r="H32" s="8"/>
      <c r="I32" s="8"/>
      <c r="J32" s="8"/>
      <c r="K32" s="8"/>
      <c r="L32" s="8"/>
      <c r="M32" s="8"/>
      <c r="N32" s="8"/>
    </row>
    <row r="33" spans="2:14">
      <c r="B33" s="8"/>
      <c r="C33" s="8" t="s">
        <v>2872</v>
      </c>
      <c r="D33" s="8"/>
      <c r="E33" s="8"/>
      <c r="F33" s="8"/>
      <c r="G33" s="8" t="s">
        <v>690</v>
      </c>
      <c r="H33" s="8"/>
      <c r="I33" s="8"/>
      <c r="J33" s="8"/>
      <c r="K33" s="8"/>
      <c r="L33" s="8"/>
      <c r="M33" s="8"/>
      <c r="N33" s="8"/>
    </row>
    <row r="34" spans="2:14">
      <c r="B34" s="8"/>
      <c r="C34" s="8" t="s">
        <v>2873</v>
      </c>
      <c r="D34" s="8"/>
      <c r="E34" s="8"/>
      <c r="F34" s="8"/>
      <c r="G34" s="8" t="s">
        <v>692</v>
      </c>
      <c r="H34" s="8"/>
      <c r="I34" s="8"/>
      <c r="J34" s="8"/>
      <c r="K34" s="8"/>
      <c r="L34" s="8"/>
      <c r="M34" s="8"/>
      <c r="N34" s="8"/>
    </row>
    <row r="35" spans="2:14">
      <c r="B35" s="8"/>
      <c r="C35" s="8" t="s">
        <v>2874</v>
      </c>
      <c r="D35" s="8"/>
      <c r="E35" s="8"/>
      <c r="F35" s="8"/>
      <c r="G35" s="8" t="s">
        <v>693</v>
      </c>
      <c r="H35" s="8"/>
      <c r="I35" s="8"/>
      <c r="J35" s="8"/>
      <c r="K35" s="8"/>
      <c r="L35" s="8"/>
      <c r="M35" s="8"/>
      <c r="N35" s="8"/>
    </row>
    <row r="36" spans="2:14">
      <c r="B36" s="8"/>
      <c r="C36" s="8" t="s">
        <v>2875</v>
      </c>
      <c r="D36" s="8"/>
      <c r="E36" s="8"/>
      <c r="F36" s="8"/>
      <c r="G36" s="8" t="s">
        <v>694</v>
      </c>
      <c r="H36" s="8"/>
      <c r="I36" s="8"/>
      <c r="J36" s="8"/>
      <c r="K36" s="8"/>
      <c r="L36" s="8"/>
      <c r="M36" s="8"/>
      <c r="N36" s="8"/>
    </row>
    <row r="37" spans="2:14">
      <c r="B37" s="8"/>
      <c r="C37" s="8" t="s">
        <v>2876</v>
      </c>
      <c r="D37" s="8"/>
      <c r="E37" s="8"/>
      <c r="F37" s="8"/>
      <c r="G37" s="8" t="s">
        <v>2019</v>
      </c>
      <c r="H37" s="8"/>
      <c r="I37" s="8"/>
      <c r="J37" s="8"/>
      <c r="K37" s="8"/>
      <c r="L37" s="8"/>
      <c r="M37" s="8"/>
      <c r="N37" s="8"/>
    </row>
    <row r="38" spans="2:14">
      <c r="B38" s="8"/>
      <c r="C38" s="8" t="s">
        <v>2877</v>
      </c>
      <c r="D38" s="8"/>
      <c r="E38" s="8"/>
      <c r="F38" s="8"/>
      <c r="G38" s="8" t="s">
        <v>695</v>
      </c>
      <c r="H38" s="8"/>
      <c r="I38" s="8"/>
      <c r="J38" s="8"/>
      <c r="K38" s="8"/>
      <c r="L38" s="8"/>
      <c r="M38" s="8"/>
      <c r="N38" s="8"/>
    </row>
    <row r="39" spans="2:14">
      <c r="B39" s="8"/>
      <c r="C39" s="8" t="s">
        <v>2878</v>
      </c>
      <c r="D39" s="8"/>
      <c r="E39" s="8"/>
      <c r="F39" s="8"/>
      <c r="G39" s="8" t="s">
        <v>697</v>
      </c>
      <c r="H39" s="8"/>
      <c r="I39" s="8"/>
      <c r="J39" s="8"/>
      <c r="K39" s="8"/>
      <c r="L39" s="8"/>
      <c r="M39" s="8"/>
      <c r="N39" s="8"/>
    </row>
    <row r="40" spans="2:14">
      <c r="B40" s="8"/>
      <c r="C40" s="8" t="s">
        <v>1984</v>
      </c>
      <c r="D40" s="8"/>
      <c r="E40" s="8"/>
      <c r="F40" s="8"/>
      <c r="G40" s="8" t="s">
        <v>699</v>
      </c>
      <c r="H40" s="8"/>
      <c r="I40" s="8"/>
      <c r="J40" s="8"/>
      <c r="K40" s="8"/>
      <c r="L40" s="8"/>
      <c r="M40" s="8"/>
      <c r="N40" s="8"/>
    </row>
    <row r="41" spans="2:14">
      <c r="B41" s="8"/>
      <c r="C41" s="8" t="s">
        <v>696</v>
      </c>
      <c r="D41" s="8"/>
      <c r="E41" s="8"/>
      <c r="F41" s="8"/>
      <c r="G41" s="8" t="s">
        <v>700</v>
      </c>
      <c r="H41" s="8"/>
      <c r="I41" s="8"/>
      <c r="J41" s="8"/>
      <c r="K41" s="8"/>
      <c r="L41" s="8"/>
      <c r="M41" s="8"/>
      <c r="N41" s="8"/>
    </row>
    <row r="42" spans="2:14">
      <c r="B42" s="8"/>
      <c r="C42" s="8" t="s">
        <v>698</v>
      </c>
      <c r="D42" s="8"/>
      <c r="E42" s="8"/>
      <c r="F42" s="8"/>
      <c r="G42" s="8" t="s">
        <v>2020</v>
      </c>
      <c r="H42" s="8"/>
      <c r="I42" s="8"/>
      <c r="J42" s="8"/>
      <c r="K42" s="8"/>
      <c r="L42" s="8"/>
      <c r="M42" s="8"/>
      <c r="N42" s="8"/>
    </row>
    <row r="43" spans="2:14">
      <c r="B43" s="8"/>
      <c r="C43" s="8" t="s">
        <v>2879</v>
      </c>
      <c r="D43" s="8"/>
      <c r="E43" s="8"/>
      <c r="F43" s="8"/>
      <c r="G43" s="8" t="s">
        <v>2021</v>
      </c>
      <c r="H43" s="8"/>
      <c r="I43" s="8"/>
      <c r="J43" s="8"/>
      <c r="K43" s="8"/>
      <c r="L43" s="8"/>
      <c r="M43" s="8"/>
      <c r="N43" s="8"/>
    </row>
    <row r="44" spans="2:14">
      <c r="B44" s="8"/>
      <c r="C44" s="8" t="s">
        <v>1985</v>
      </c>
      <c r="D44" s="8"/>
      <c r="E44" s="8"/>
      <c r="F44" s="8"/>
      <c r="G44" s="8" t="s">
        <v>2022</v>
      </c>
      <c r="H44" s="8"/>
      <c r="I44" s="8"/>
      <c r="J44" s="8"/>
      <c r="K44" s="8"/>
      <c r="L44" s="8"/>
      <c r="M44" s="8"/>
      <c r="N44" s="8"/>
    </row>
    <row r="45" spans="2:14">
      <c r="B45" s="8"/>
      <c r="C45" s="8" t="s">
        <v>1986</v>
      </c>
      <c r="D45" s="8"/>
      <c r="E45" s="8"/>
      <c r="F45" s="8"/>
      <c r="G45" s="8" t="s">
        <v>2023</v>
      </c>
      <c r="H45" s="8"/>
      <c r="I45" s="8"/>
      <c r="J45" s="8"/>
      <c r="K45" s="8"/>
      <c r="L45" s="8"/>
      <c r="M45" s="8"/>
      <c r="N45" s="8"/>
    </row>
    <row r="46" spans="2:14">
      <c r="B46" s="8"/>
      <c r="C46" s="8" t="s">
        <v>703</v>
      </c>
      <c r="D46" s="8"/>
      <c r="E46" s="8"/>
      <c r="F46" s="8"/>
      <c r="G46" s="8" t="s">
        <v>701</v>
      </c>
      <c r="H46" s="8"/>
      <c r="I46" s="8"/>
      <c r="J46" s="8"/>
      <c r="K46" s="8"/>
      <c r="L46" s="8"/>
      <c r="M46" s="8"/>
      <c r="N46" s="8"/>
    </row>
    <row r="47" spans="2:14">
      <c r="B47" s="8"/>
      <c r="C47" s="8" t="s">
        <v>1987</v>
      </c>
      <c r="D47" s="8"/>
      <c r="E47" s="8"/>
      <c r="F47" s="8"/>
      <c r="G47" s="8" t="s">
        <v>702</v>
      </c>
      <c r="H47" s="8"/>
      <c r="I47" s="8"/>
      <c r="J47" s="8"/>
      <c r="K47" s="8"/>
      <c r="L47" s="8"/>
      <c r="M47" s="8"/>
      <c r="N47" s="8"/>
    </row>
    <row r="48" spans="2:14">
      <c r="B48" s="8"/>
      <c r="C48" s="8" t="s">
        <v>707</v>
      </c>
      <c r="D48" s="8"/>
      <c r="E48" s="8"/>
      <c r="F48" s="8"/>
      <c r="G48" s="8" t="s">
        <v>704</v>
      </c>
      <c r="H48" s="8"/>
      <c r="I48" s="8"/>
      <c r="J48" s="8"/>
      <c r="K48" s="8"/>
      <c r="L48" s="8"/>
      <c r="M48" s="8"/>
      <c r="N48" s="8"/>
    </row>
    <row r="49" spans="2:14">
      <c r="B49" s="8"/>
      <c r="C49" s="8" t="s">
        <v>708</v>
      </c>
      <c r="D49" s="8"/>
      <c r="E49" s="8"/>
      <c r="F49" s="8"/>
      <c r="G49" s="8" t="s">
        <v>705</v>
      </c>
      <c r="H49" s="8"/>
      <c r="I49" s="8"/>
      <c r="J49" s="8"/>
      <c r="K49" s="8"/>
      <c r="L49" s="8"/>
      <c r="M49" s="8"/>
      <c r="N49" s="8"/>
    </row>
    <row r="50" spans="2:14">
      <c r="B50" s="8"/>
      <c r="C50" s="8" t="s">
        <v>710</v>
      </c>
      <c r="D50" s="8"/>
      <c r="E50" s="8"/>
      <c r="F50" s="8"/>
      <c r="G50" s="8" t="s">
        <v>706</v>
      </c>
      <c r="H50" s="8"/>
      <c r="I50" s="8"/>
      <c r="J50" s="8"/>
      <c r="K50" s="8"/>
      <c r="L50" s="8"/>
      <c r="M50" s="8"/>
      <c r="N50" s="8"/>
    </row>
    <row r="51" spans="2:14">
      <c r="B51" s="8"/>
      <c r="C51" s="8" t="s">
        <v>713</v>
      </c>
      <c r="D51" s="8"/>
      <c r="E51" s="8"/>
      <c r="F51" s="8"/>
      <c r="G51" s="8" t="s">
        <v>709</v>
      </c>
      <c r="H51" s="8"/>
      <c r="I51" s="8"/>
      <c r="J51" s="8"/>
      <c r="K51" s="8"/>
      <c r="L51" s="8"/>
      <c r="M51" s="8"/>
      <c r="N51" s="8"/>
    </row>
    <row r="52" spans="2:14">
      <c r="B52" s="8"/>
      <c r="C52" s="8" t="s">
        <v>1988</v>
      </c>
      <c r="D52" s="8"/>
      <c r="E52" s="8"/>
      <c r="F52" s="8"/>
      <c r="G52" s="8" t="s">
        <v>711</v>
      </c>
      <c r="H52" s="8"/>
      <c r="I52" s="8"/>
      <c r="J52" s="8"/>
      <c r="K52" s="8"/>
      <c r="L52" s="8"/>
      <c r="M52" s="8"/>
      <c r="N52" s="8"/>
    </row>
    <row r="53" spans="2:14">
      <c r="B53" s="8"/>
      <c r="C53" s="8" t="s">
        <v>715</v>
      </c>
      <c r="D53" s="8"/>
      <c r="E53" s="8"/>
      <c r="F53" s="8"/>
      <c r="G53" s="8" t="s">
        <v>712</v>
      </c>
      <c r="H53" s="8"/>
      <c r="I53" s="8"/>
      <c r="J53" s="8"/>
      <c r="K53" s="8"/>
      <c r="L53" s="8"/>
      <c r="M53" s="8"/>
      <c r="N53" s="8"/>
    </row>
    <row r="54" spans="2:14">
      <c r="B54" s="8"/>
      <c r="C54" s="8"/>
      <c r="D54" s="8"/>
      <c r="E54" s="8"/>
      <c r="F54" s="8"/>
      <c r="G54" s="8" t="s">
        <v>714</v>
      </c>
      <c r="H54" s="8"/>
      <c r="I54" s="8"/>
      <c r="J54" s="8"/>
      <c r="K54" s="8"/>
      <c r="L54" s="8"/>
      <c r="M54" s="8"/>
      <c r="N54" s="8"/>
    </row>
    <row r="55" spans="2:14">
      <c r="B55" s="8"/>
      <c r="C55" s="8"/>
      <c r="D55" s="8"/>
      <c r="E55" s="8"/>
      <c r="F55" s="8"/>
      <c r="G55" s="8" t="s">
        <v>2024</v>
      </c>
      <c r="H55" s="8"/>
      <c r="I55" s="8"/>
      <c r="J55" s="8"/>
      <c r="K55" s="8"/>
      <c r="L55" s="8"/>
      <c r="M55" s="8"/>
      <c r="N55" s="8"/>
    </row>
    <row r="56" spans="2:14">
      <c r="B56" s="8"/>
      <c r="C56" s="8"/>
      <c r="D56" s="8"/>
      <c r="E56" s="8"/>
      <c r="F56" s="8"/>
      <c r="G56" s="8" t="s">
        <v>716</v>
      </c>
      <c r="H56" s="8"/>
      <c r="I56" s="8"/>
      <c r="J56" s="8"/>
      <c r="K56" s="8"/>
      <c r="L56" s="8"/>
      <c r="M56" s="8"/>
      <c r="N56" s="8"/>
    </row>
    <row r="57" spans="2:14">
      <c r="B57" s="8"/>
      <c r="C57" s="8"/>
      <c r="D57" s="8"/>
      <c r="E57" s="8"/>
      <c r="F57" s="8"/>
      <c r="G57" s="8" t="s">
        <v>717</v>
      </c>
      <c r="H57" s="8"/>
      <c r="I57" s="8"/>
      <c r="J57" s="8"/>
      <c r="K57" s="8"/>
      <c r="L57" s="8"/>
      <c r="M57" s="8"/>
      <c r="N57" s="8"/>
    </row>
    <row r="58" spans="2:14">
      <c r="B58" s="8"/>
      <c r="C58" s="8"/>
      <c r="D58" s="8"/>
      <c r="E58" s="8"/>
      <c r="F58" s="8"/>
      <c r="G58" s="8" t="s">
        <v>718</v>
      </c>
      <c r="H58" s="8"/>
      <c r="I58" s="8"/>
      <c r="J58" s="8"/>
      <c r="K58" s="8"/>
      <c r="L58" s="8"/>
      <c r="M58" s="8"/>
      <c r="N58" s="8"/>
    </row>
    <row r="59" spans="2:14">
      <c r="B59" s="8"/>
      <c r="C59" s="8"/>
      <c r="D59" s="8"/>
      <c r="E59" s="8"/>
      <c r="F59" s="8"/>
      <c r="G59" s="8" t="s">
        <v>719</v>
      </c>
      <c r="H59" s="8"/>
      <c r="I59" s="8"/>
      <c r="J59" s="8"/>
      <c r="K59" s="8"/>
      <c r="L59" s="8"/>
      <c r="M59" s="8"/>
      <c r="N59" s="8"/>
    </row>
    <row r="60" spans="2:14">
      <c r="B60" s="8"/>
      <c r="C60" s="8"/>
      <c r="D60" s="8"/>
      <c r="E60" s="8"/>
      <c r="F60" s="8"/>
      <c r="G60" s="8" t="s">
        <v>720</v>
      </c>
      <c r="H60" s="8"/>
      <c r="I60" s="8"/>
      <c r="J60" s="8"/>
      <c r="K60" s="8"/>
      <c r="L60" s="8"/>
      <c r="M60" s="8"/>
      <c r="N60" s="8"/>
    </row>
    <row r="61" spans="2:14">
      <c r="B61" s="7"/>
      <c r="C61" s="8"/>
      <c r="D61" s="8"/>
      <c r="E61" s="8"/>
      <c r="F61" s="8"/>
      <c r="G61" s="8" t="s">
        <v>721</v>
      </c>
      <c r="H61" s="8"/>
      <c r="I61" s="8"/>
      <c r="J61" s="8"/>
      <c r="K61" s="8"/>
      <c r="L61" s="8"/>
      <c r="M61" s="8"/>
      <c r="N61" s="8"/>
    </row>
    <row r="62" spans="2:14">
      <c r="B62" s="7"/>
      <c r="C62" s="8"/>
      <c r="D62" s="8"/>
      <c r="E62" s="8"/>
      <c r="F62" s="8"/>
      <c r="G62" s="8" t="s">
        <v>2025</v>
      </c>
      <c r="H62" s="8"/>
      <c r="I62" s="8"/>
      <c r="J62" s="8"/>
      <c r="K62" s="8"/>
      <c r="L62" s="8"/>
      <c r="M62" s="8"/>
      <c r="N62" s="8"/>
    </row>
    <row r="63" spans="2:14">
      <c r="B63" s="7"/>
      <c r="C63" s="8"/>
      <c r="D63" s="8"/>
      <c r="E63" s="8"/>
      <c r="F63" s="8"/>
      <c r="G63" s="8" t="s">
        <v>722</v>
      </c>
      <c r="H63" s="7"/>
      <c r="I63" s="7"/>
      <c r="J63" s="8"/>
      <c r="K63" s="8"/>
      <c r="L63" s="8"/>
      <c r="M63" s="8"/>
      <c r="N63" s="8"/>
    </row>
    <row r="64" spans="2:14">
      <c r="G64" s="8" t="s">
        <v>723</v>
      </c>
    </row>
    <row r="65" spans="7:7">
      <c r="G65" s="8" t="s">
        <v>724</v>
      </c>
    </row>
    <row r="66" spans="7:7">
      <c r="G66" s="8" t="s">
        <v>2026</v>
      </c>
    </row>
    <row r="67" spans="7:7">
      <c r="G67" s="8" t="s">
        <v>2027</v>
      </c>
    </row>
    <row r="68" spans="7:7">
      <c r="G68" s="8" t="s">
        <v>2028</v>
      </c>
    </row>
  </sheetData>
  <phoneticPr fontId="10"/>
  <hyperlinks>
    <hyperlink ref="B1" location="基本情報!C17" display="基本情報シートへ" xr:uid="{4CE92BED-1535-4E3D-8680-60B7D3D3CD91}"/>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250</vt:i4>
      </vt:variant>
    </vt:vector>
  </HeadingPairs>
  <TitlesOfParts>
    <vt:vector size="260" baseType="lpstr">
      <vt:lpstr>はじめに</vt:lpstr>
      <vt:lpstr>選択データがん種</vt:lpstr>
      <vt:lpstr>基本情報</vt:lpstr>
      <vt:lpstr>がん種情報</vt:lpstr>
      <vt:lpstr>印刷用</vt:lpstr>
      <vt:lpstr>6.薬物療法</vt:lpstr>
      <vt:lpstr>選択データ</vt:lpstr>
      <vt:lpstr>がん種区分がん種リスト</vt:lpstr>
      <vt:lpstr>診断名リスト</vt:lpstr>
      <vt:lpstr>有害事象名一覧</vt:lpstr>
      <vt:lpstr>Bリンパ芽球性白血病･リンパ腫</vt:lpstr>
      <vt:lpstr>FMIがん種区分</vt:lpstr>
      <vt:lpstr>'6.薬物療法'!Print_Area</vt:lpstr>
      <vt:lpstr>がん種情報!Print_Area</vt:lpstr>
      <vt:lpstr>印刷用!Print_Area</vt:lpstr>
      <vt:lpstr>基本情報!Print_Area</vt:lpstr>
      <vt:lpstr>T細胞およびNK･T細胞性リンパ腫</vt:lpstr>
      <vt:lpstr>T細胞リンパ芽球性白血病･リンパ腫</vt:lpstr>
      <vt:lpstr>グリア神経細胞性腫瘍・神経細胞腫瘍</vt:lpstr>
      <vt:lpstr>基本情報!その他</vt:lpstr>
      <vt:lpstr>その他_FMI</vt:lpstr>
      <vt:lpstr>その他の神経上皮腫瘍</vt:lpstr>
      <vt:lpstr>その他の中枢神経系低悪性度B細胞性リンパ腫</vt:lpstr>
      <vt:lpstr>その他中枢神経系胎児性腫瘍</vt:lpstr>
      <vt:lpstr>その他脳腫瘍</vt:lpstr>
      <vt:lpstr>ダウン症候群関連骨髄増殖症</vt:lpstr>
      <vt:lpstr>トルコ鞍部腫瘍</vt:lpstr>
      <vt:lpstr>びまん性神経膠腫</vt:lpstr>
      <vt:lpstr>びまん性髄膜メラニン細胞性腫瘍</vt:lpstr>
      <vt:lpstr>びまん性髄膜メラニン細胞性腫瘍_メラニン細胞増殖症及び黒色腫症</vt:lpstr>
      <vt:lpstr>びまん性大細胞型B細胞リンパ腫_非特異型</vt:lpstr>
      <vt:lpstr>ファーター膨大部･ファーター乳頭部</vt:lpstr>
      <vt:lpstr>ブレンナー腫瘍</vt:lpstr>
      <vt:lpstr>ホジキンリンパ腫</vt:lpstr>
      <vt:lpstr>マントル細胞リンパ腫</vt:lpstr>
      <vt:lpstr>メラニン細胞性腫瘍</vt:lpstr>
      <vt:lpstr>リンパ球系</vt:lpstr>
      <vt:lpstr>リンパ形質細胞性リンパ腫</vt:lpstr>
      <vt:lpstr>リンパ腫</vt:lpstr>
      <vt:lpstr>リンパ腫様肉芽腫症</vt:lpstr>
      <vt:lpstr>悪性黒色腫</vt:lpstr>
      <vt:lpstr>意義不明の単クローン性ガンマグロブリン血症</vt:lpstr>
      <vt:lpstr>移植後リンパ増殖性疾患</vt:lpstr>
      <vt:lpstr>胃腺癌</vt:lpstr>
      <vt:lpstr>有害事象名一覧!胃腸障害</vt:lpstr>
      <vt:lpstr>胃低分化腺癌</vt:lpstr>
      <vt:lpstr>胃未分化腺癌</vt:lpstr>
      <vt:lpstr>遺伝子変異を伴う急性骨髄性白血病</vt:lpstr>
      <vt:lpstr>遺伝性変異を伴う急性骨髄性白血病</vt:lpstr>
      <vt:lpstr>有害事象名一覧!一般・全身障害および投与部位の状態</vt:lpstr>
      <vt:lpstr>陰茎</vt:lpstr>
      <vt:lpstr>陰茎扁平上皮癌</vt:lpstr>
      <vt:lpstr>横紋筋肉腫</vt:lpstr>
      <vt:lpstr>下垂体細胞腫･トルコ鞍部顆粒細胞腫･下垂体紡錘形細胞オンコサイトーマ</vt:lpstr>
      <vt:lpstr>化生癌</vt:lpstr>
      <vt:lpstr>過剰芽球を伴う骨髄異形成症候群</vt:lpstr>
      <vt:lpstr>外陰部・膣</vt:lpstr>
      <vt:lpstr>外陰部胚細胞腫瘍</vt:lpstr>
      <vt:lpstr>有害事象名一覧!感染症および寄生虫症</vt:lpstr>
      <vt:lpstr>環状鉄芽球を伴う骨髄異形成症候群</vt:lpstr>
      <vt:lpstr>肝臓</vt:lpstr>
      <vt:lpstr>有害事象名一覧!肝胆道系障害</vt:lpstr>
      <vt:lpstr>肝胆膵脾・尿路系</vt:lpstr>
      <vt:lpstr>間葉系_非髄膜性中枢神経腫瘍</vt:lpstr>
      <vt:lpstr>眼</vt:lpstr>
      <vt:lpstr>有害事象名一覧!眼障害</vt:lpstr>
      <vt:lpstr>眼内色素細胞性腫瘍</vt:lpstr>
      <vt:lpstr>奇胎妊娠</vt:lpstr>
      <vt:lpstr>希少がん</vt:lpstr>
      <vt:lpstr>急性骨髄性白血病</vt:lpstr>
      <vt:lpstr>急性骨髄性白血病_非特異型</vt:lpstr>
      <vt:lpstr>胸腺</vt:lpstr>
      <vt:lpstr>胸腺上皮性腫瘍</vt:lpstr>
      <vt:lpstr>胸膜</vt:lpstr>
      <vt:lpstr>胸膜中皮腫</vt:lpstr>
      <vt:lpstr>結腸直腸腺癌</vt:lpstr>
      <vt:lpstr>有害事象名一覧!血液およびリンパ系障害</vt:lpstr>
      <vt:lpstr>血管腫及び血管奇形</vt:lpstr>
      <vt:lpstr>血管性中枢神経腫瘍</vt:lpstr>
      <vt:lpstr>原発性骨髄線維症</vt:lpstr>
      <vt:lpstr>原発性中枢神経系メラニン細胞性腫瘍</vt:lpstr>
      <vt:lpstr>原発性皮膚CD30陽性T細胞リンパ増殖異常症</vt:lpstr>
      <vt:lpstr>原発不明がん</vt:lpstr>
      <vt:lpstr>原発不明癌</vt:lpstr>
      <vt:lpstr>古典的ホジキンリンパ腫</vt:lpstr>
      <vt:lpstr>呼吸器・胸郭および縦隔障害</vt:lpstr>
      <vt:lpstr>呼吸器・循環器系</vt:lpstr>
      <vt:lpstr>孤立性髄膜メラニン細胞性腫瘍</vt:lpstr>
      <vt:lpstr>孤立性髄膜メラニン細胞性腫瘍_メラニン細胞増殖症及び黒色腫症</vt:lpstr>
      <vt:lpstr>孤立性星細胞系神経膠腫</vt:lpstr>
      <vt:lpstr>好酸球増加とPDGFRA･PDGFRBまたはFGFR1遺伝子再構成もしくはPCM1ﾉJAK2を伴う骨髄性･リンパ性腫瘍</vt:lpstr>
      <vt:lpstr>甲状腺</vt:lpstr>
      <vt:lpstr>甲状腺・内分泌腺腫瘍</vt:lpstr>
      <vt:lpstr>甲状腺高分化腫瘍</vt:lpstr>
      <vt:lpstr>骨</vt:lpstr>
      <vt:lpstr>骨格筋性中枢神経腫瘍</vt:lpstr>
      <vt:lpstr>骨髄</vt:lpstr>
      <vt:lpstr>骨髄異形成･骨髄増殖性腫瘍</vt:lpstr>
      <vt:lpstr>骨髄異形成症候群</vt:lpstr>
      <vt:lpstr>骨髄性腫瘍</vt:lpstr>
      <vt:lpstr>骨髄増殖性腫瘍</vt:lpstr>
      <vt:lpstr>骨肉腫</vt:lpstr>
      <vt:lpstr>混合型化生癌</vt:lpstr>
      <vt:lpstr>子宮</vt:lpstr>
      <vt:lpstr>子宮頚部</vt:lpstr>
      <vt:lpstr>子宮内膜間質肉腫</vt:lpstr>
      <vt:lpstr>子宮内膜癌</vt:lpstr>
      <vt:lpstr>子宮肉腫･間葉系</vt:lpstr>
      <vt:lpstr>子宮平滑筋腫瘍</vt:lpstr>
      <vt:lpstr>子宮頸部腺癌</vt:lpstr>
      <vt:lpstr>子宮頸部粘液癌</vt:lpstr>
      <vt:lpstr>脂肪肉腫</vt:lpstr>
      <vt:lpstr>歯原性癌種</vt:lpstr>
      <vt:lpstr>歯原性癌腫</vt:lpstr>
      <vt:lpstr>治療関連骨髄性腫瘍</vt:lpstr>
      <vt:lpstr>有害事象名一覧!耳および迷路障害</vt:lpstr>
      <vt:lpstr>樹状細胞肉腫</vt:lpstr>
      <vt:lpstr>十二指腸乳頭部癌</vt:lpstr>
      <vt:lpstr>有害事象名一覧!傷害・中毒および処置合併症</vt:lpstr>
      <vt:lpstr>小児高悪性度びまん性神経膠腫</vt:lpstr>
      <vt:lpstr>小児高悪性度びまん性半球神経膠腫</vt:lpstr>
      <vt:lpstr>小児低悪性度びまん性神経膠腫</vt:lpstr>
      <vt:lpstr>小腸癌</vt:lpstr>
      <vt:lpstr>松果体部腫瘍</vt:lpstr>
      <vt:lpstr>消化管神経内分泌腫瘍</vt:lpstr>
      <vt:lpstr>消化管神経内分泌腫瘍_食道･胃</vt:lpstr>
      <vt:lpstr>消化器がん</vt:lpstr>
      <vt:lpstr>上衣系腫瘍</vt:lpstr>
      <vt:lpstr>上皮型化生癌</vt:lpstr>
      <vt:lpstr>上皮性卵巣癌</vt:lpstr>
      <vt:lpstr>上部・下部消化管</vt:lpstr>
      <vt:lpstr>食道･胃</vt:lpstr>
      <vt:lpstr>食道胃腺癌</vt:lpstr>
      <vt:lpstr>有害事象名一覧!心臓障害</vt:lpstr>
      <vt:lpstr>浸潤性乳癌</vt:lpstr>
      <vt:lpstr>真性多血症</vt:lpstr>
      <vt:lpstr>神経鞘腫</vt:lpstr>
      <vt:lpstr>神経鞘腫_NST</vt:lpstr>
      <vt:lpstr>神経鞘腫_SCHW</vt:lpstr>
      <vt:lpstr>神経線維腫</vt:lpstr>
      <vt:lpstr>神経膠腫・グリア神経細胞性腫瘍・神経細胞腫瘍</vt:lpstr>
      <vt:lpstr>腎細胞癌</vt:lpstr>
      <vt:lpstr>腎臓</vt:lpstr>
      <vt:lpstr>髄芽腫</vt:lpstr>
      <vt:lpstr>髄芽腫_組織型</vt:lpstr>
      <vt:lpstr>髄芽腫_分子型</vt:lpstr>
      <vt:lpstr>性索間質腫瘍</vt:lpstr>
      <vt:lpstr>成熟B細胞腫瘍</vt:lpstr>
      <vt:lpstr>成熟T細胞およびNK細胞腫瘍</vt:lpstr>
      <vt:lpstr>成人びまん性神経膠腫</vt:lpstr>
      <vt:lpstr>星細胞腫_IDH変異</vt:lpstr>
      <vt:lpstr>生殖器系</vt:lpstr>
      <vt:lpstr>精巣</vt:lpstr>
      <vt:lpstr>脊索腫</vt:lpstr>
      <vt:lpstr>脊索由来の腫瘍</vt:lpstr>
      <vt:lpstr>有害事象名一覧!先天性・家族性および遺伝性障害</vt:lpstr>
      <vt:lpstr>線維芽腫性及び筋線維芽腫性腫瘍</vt:lpstr>
      <vt:lpstr>線維形成性乳児星細胞腫および神経節膠腫</vt:lpstr>
      <vt:lpstr>線維上皮性腫瘍</vt:lpstr>
      <vt:lpstr>線維肉腫</vt:lpstr>
      <vt:lpstr>前立腺</vt:lpstr>
      <vt:lpstr>前立腺がん・男性生殖器腫瘍</vt:lpstr>
      <vt:lpstr>全身性肥満細胞症</vt:lpstr>
      <vt:lpstr>組織球および樹状細胞腫瘍</vt:lpstr>
      <vt:lpstr>唾液腺癌</vt:lpstr>
      <vt:lpstr>唾液腺型肺癌</vt:lpstr>
      <vt:lpstr>胎児性腫瘍</vt:lpstr>
      <vt:lpstr>'6.薬物療法'!代謝および栄養障害</vt:lpstr>
      <vt:lpstr>有害事象名一覧!代謝および栄養障害</vt:lpstr>
      <vt:lpstr>単クローン性免疫グロブリン沈着症</vt:lpstr>
      <vt:lpstr>淡明細胞型腎細胞癌</vt:lpstr>
      <vt:lpstr>胆管癌</vt:lpstr>
      <vt:lpstr>胆管内乳頭状腫瘍</vt:lpstr>
      <vt:lpstr>胆道</vt:lpstr>
      <vt:lpstr>胆嚢癌</vt:lpstr>
      <vt:lpstr>胆嚢内乳頭状腫瘍</vt:lpstr>
      <vt:lpstr>中枢神経系･脳</vt:lpstr>
      <vt:lpstr>中枢神経系におけるその他の希少なリンパ腫</vt:lpstr>
      <vt:lpstr>中枢神経系リンパ腫</vt:lpstr>
      <vt:lpstr>中枢神経原リンパ腫</vt:lpstr>
      <vt:lpstr>中枢神経原発造血リンパ組織腫瘍</vt:lpstr>
      <vt:lpstr>中枢神経原発胚細胞腫瘍</vt:lpstr>
      <vt:lpstr>中枢神経原発胚細胞腫瘍_GCT</vt:lpstr>
      <vt:lpstr>中皮腫・骨・軟部組織腫瘍</vt:lpstr>
      <vt:lpstr>虫垂腺癌</vt:lpstr>
      <vt:lpstr>腸</vt:lpstr>
      <vt:lpstr>低分化胃癌</vt:lpstr>
      <vt:lpstr>頭蓋内胚細胞腫瘍</vt:lpstr>
      <vt:lpstr>頭頚部</vt:lpstr>
      <vt:lpstr>頭頸部</vt:lpstr>
      <vt:lpstr>頭頸部がん</vt:lpstr>
      <vt:lpstr>頭頸部癌･その他</vt:lpstr>
      <vt:lpstr>頭頸部癌その他</vt:lpstr>
      <vt:lpstr>頭頸部扁平上皮癌</vt:lpstr>
      <vt:lpstr>特定の遺伝子異常を有するBリンパ芽球性白血病･リンパ腫</vt:lpstr>
      <vt:lpstr>'6.薬物療法'!内分泌障害</vt:lpstr>
      <vt:lpstr>軟骨･骨性中枢神経腫瘍</vt:lpstr>
      <vt:lpstr>軟骨形成中枢神経腫瘍</vt:lpstr>
      <vt:lpstr>軟骨肉腫</vt:lpstr>
      <vt:lpstr>軟部組織</vt:lpstr>
      <vt:lpstr>軟部組織・筋骨格・リンパ節</vt:lpstr>
      <vt:lpstr>軟部組織性中枢神経腫瘍</vt:lpstr>
      <vt:lpstr>乳腺・女性生殖器腫瘍</vt:lpstr>
      <vt:lpstr>乳腺・内分泌系</vt:lpstr>
      <vt:lpstr>乳腺肉腫</vt:lpstr>
      <vt:lpstr>乳房</vt:lpstr>
      <vt:lpstr>尿道癌</vt:lpstr>
      <vt:lpstr>尿膜管癌</vt:lpstr>
      <vt:lpstr>妊娠性絨毛疾患</vt:lpstr>
      <vt:lpstr>粘液腫</vt:lpstr>
      <vt:lpstr>脳・中枢神経系腫瘍</vt:lpstr>
      <vt:lpstr>脳神経および脊髄神経腫瘍</vt:lpstr>
      <vt:lpstr>脳神経系</vt:lpstr>
      <vt:lpstr>肺</vt:lpstr>
      <vt:lpstr>肺がん・胸腺がん</vt:lpstr>
      <vt:lpstr>肺神経内分泌腫瘍</vt:lpstr>
      <vt:lpstr>肺大細胞癌</vt:lpstr>
      <vt:lpstr>泌尿器がん</vt:lpstr>
      <vt:lpstr>皮膚</vt:lpstr>
      <vt:lpstr>皮膚がん・悪性黒色腫</vt:lpstr>
      <vt:lpstr>肥満細胞腫</vt:lpstr>
      <vt:lpstr>被包性神経膠腫</vt:lpstr>
      <vt:lpstr>非セミノーマ胚細胞腫瘍</vt:lpstr>
      <vt:lpstr>非ホジキンリンパ腫</vt:lpstr>
      <vt:lpstr>非小細胞肺癌</vt:lpstr>
      <vt:lpstr>非浸潤性乳管癌</vt:lpstr>
      <vt:lpstr>非淡明細胞型腎細胞癌</vt:lpstr>
      <vt:lpstr>副甲状腺癌</vt:lpstr>
      <vt:lpstr>副腎</vt:lpstr>
      <vt:lpstr>腹部</vt:lpstr>
      <vt:lpstr>腹膜</vt:lpstr>
      <vt:lpstr>分化系統不明瞭な急性白血病</vt:lpstr>
      <vt:lpstr>分化度不明の中枢神経腫瘍</vt:lpstr>
      <vt:lpstr>辺縁帯リンパ腫</vt:lpstr>
      <vt:lpstr>乏突起膠腫_IDH変異および1p･19q共欠失</vt:lpstr>
      <vt:lpstr>本態性血小板血症</vt:lpstr>
      <vt:lpstr>末梢神経系</vt:lpstr>
      <vt:lpstr>慢性骨髄性白血病</vt:lpstr>
      <vt:lpstr>慢性骨髄単球性白血病</vt:lpstr>
      <vt:lpstr>未分化大細胞型リンパ腫</vt:lpstr>
      <vt:lpstr>未分化大細胞性リンパ腫_ALK陽性及びALK陰性</vt:lpstr>
      <vt:lpstr>脈絡叢腫瘍</vt:lpstr>
      <vt:lpstr>名称日本語</vt:lpstr>
      <vt:lpstr>'6.薬物療法'!免疫系障害</vt:lpstr>
      <vt:lpstr>葉状腫瘍</vt:lpstr>
      <vt:lpstr>卵巣・卵管</vt:lpstr>
      <vt:lpstr>卵巣癌･その他</vt:lpstr>
      <vt:lpstr>卵巣胚細胞腫瘍</vt:lpstr>
      <vt:lpstr>良性､悪性および詳細不明の新生物</vt:lpstr>
      <vt:lpstr>有害事象名一覧!臨床検査</vt:lpstr>
      <vt:lpstr>涙腺腫瘍</vt:lpstr>
      <vt:lpstr>類上皮肉腫</vt:lpstr>
      <vt:lpstr>漿液性卵巣癌</vt:lpstr>
      <vt:lpstr>濾胞性リンパ腫</vt:lpstr>
      <vt:lpstr>脾B細胞リンパ腫･白血病_分類不能型</vt:lpstr>
      <vt:lpstr>膀胱・尿路</vt:lpstr>
      <vt:lpstr>膠芽腫</vt:lpstr>
      <vt:lpstr>膵臓</vt:lpstr>
      <vt:lpstr>膵嚢胞性腫瘍</vt:lpstr>
      <vt:lpstr>膵未分化癌･膵退形成癌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2024-06-07T01:33:05Z</dcterms:created>
  <dcterms:modified xsi:type="dcterms:W3CDTF">2024-06-07T01:41:15Z</dcterms:modified>
</cp:coreProperties>
</file>